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2995" windowHeight="105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4" i="2"/>
  <c r="F23" i="2"/>
  <c r="D30" i="2" l="1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A52" i="1"/>
  <c r="A51" i="1"/>
  <c r="A50" i="1"/>
  <c r="A48" i="1"/>
  <c r="A47" i="1"/>
  <c r="A46" i="1"/>
  <c r="A37" i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A257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3" i="2"/>
  <c r="A44" i="1" l="1"/>
  <c r="A43" i="1"/>
  <c r="A39" i="1"/>
  <c r="A38" i="1"/>
  <c r="A42" i="1"/>
  <c r="D22" i="1" l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B23" i="1"/>
  <c r="C23" i="1" s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L257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D20" i="1"/>
  <c r="D16" i="1"/>
  <c r="D15" i="1"/>
  <c r="D12" i="1"/>
  <c r="D11" i="1"/>
  <c r="D10" i="1"/>
  <c r="D8" i="1"/>
  <c r="D7" i="1"/>
  <c r="D6" i="1"/>
  <c r="D5" i="1"/>
  <c r="D4" i="1"/>
  <c r="D3" i="1"/>
  <c r="D2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G8" i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7" i="1"/>
  <c r="G6" i="1"/>
  <c r="G5" i="1"/>
  <c r="G4" i="1"/>
  <c r="C3" i="1"/>
  <c r="E3" i="1" s="1"/>
  <c r="C2" i="1"/>
  <c r="E2" i="1" s="1"/>
  <c r="H2" i="1"/>
  <c r="G3" i="1"/>
  <c r="L14" i="1" l="1"/>
  <c r="L13" i="1"/>
  <c r="L12" i="1"/>
  <c r="L11" i="1"/>
  <c r="L10" i="1"/>
  <c r="L9" i="1"/>
  <c r="L8" i="1"/>
  <c r="L7" i="1"/>
  <c r="L6" i="1"/>
  <c r="L5" i="1"/>
  <c r="L4" i="1"/>
  <c r="L3" i="1"/>
  <c r="L2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C4" i="1"/>
  <c r="E4" i="1" s="1"/>
  <c r="C5" i="1"/>
  <c r="E5" i="1" s="1"/>
  <c r="C6" i="1"/>
  <c r="E6" i="1" s="1"/>
  <c r="C7" i="1"/>
  <c r="E7" i="1" s="1"/>
  <c r="C8" i="1"/>
  <c r="E8" i="1" s="1"/>
  <c r="C9" i="1"/>
  <c r="E9" i="1" s="1"/>
  <c r="C10" i="1"/>
  <c r="E10" i="1" s="1"/>
  <c r="C11" i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E19" i="1" s="1"/>
  <c r="C20" i="1"/>
  <c r="E20" i="1" s="1"/>
  <c r="C21" i="1"/>
  <c r="E21" i="1" s="1"/>
  <c r="C22" i="1"/>
  <c r="E22" i="1" s="1"/>
  <c r="M2" i="1" l="1"/>
  <c r="M3" i="1"/>
  <c r="N3" i="1" s="1"/>
  <c r="M4" i="1"/>
  <c r="N4" i="1" s="1"/>
  <c r="M5" i="1"/>
  <c r="N5" i="1" s="1"/>
  <c r="M6" i="1"/>
  <c r="N6" i="1" s="1"/>
  <c r="M7" i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K257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L90" i="1"/>
  <c r="L89" i="1"/>
  <c r="L88" i="1"/>
  <c r="L87" i="1"/>
  <c r="L86" i="1"/>
  <c r="L85" i="1"/>
  <c r="L84" i="1"/>
  <c r="L83" i="1"/>
  <c r="L82" i="1"/>
  <c r="L81" i="1"/>
  <c r="L80" i="1"/>
  <c r="L79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K90" i="1"/>
  <c r="K89" i="1"/>
  <c r="K88" i="1"/>
  <c r="K87" i="1"/>
  <c r="K86" i="1"/>
  <c r="K85" i="1"/>
  <c r="K84" i="1"/>
  <c r="K83" i="1"/>
  <c r="K82" i="1"/>
  <c r="K81" i="1"/>
  <c r="K80" i="1"/>
  <c r="K79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L39" i="1"/>
  <c r="L38" i="1"/>
  <c r="L37" i="1"/>
  <c r="L36" i="1"/>
  <c r="L35" i="1"/>
  <c r="L34" i="1"/>
  <c r="L33" i="1"/>
  <c r="L32" i="1"/>
  <c r="L31" i="1"/>
  <c r="L30" i="1"/>
  <c r="L29" i="1"/>
  <c r="L28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K39" i="1"/>
  <c r="K38" i="1"/>
  <c r="K37" i="1"/>
  <c r="K36" i="1"/>
  <c r="K35" i="1"/>
  <c r="K34" i="1"/>
  <c r="K33" i="1"/>
  <c r="K32" i="1"/>
  <c r="K31" i="1"/>
  <c r="K30" i="1"/>
  <c r="K29" i="1"/>
  <c r="K28" i="1"/>
  <c r="M15" i="1" l="1"/>
  <c r="N15" i="1" s="1"/>
  <c r="M16" i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57" i="1"/>
  <c r="N257" i="1" s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O3" i="2"/>
  <c r="N2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O21" i="2" l="1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N16" i="1"/>
  <c r="O5" i="1"/>
  <c r="O3" i="1"/>
</calcChain>
</file>

<file path=xl/sharedStrings.xml><?xml version="1.0" encoding="utf-8"?>
<sst xmlns="http://schemas.openxmlformats.org/spreadsheetml/2006/main" count="35" uniqueCount="32">
  <si>
    <t>Ix</t>
  </si>
  <si>
    <t>index</t>
  </si>
  <si>
    <t>x</t>
  </si>
  <si>
    <t>y=sin(x)</t>
  </si>
  <si>
    <t>Iy</t>
  </si>
  <si>
    <t>8-bit input</t>
  </si>
  <si>
    <t>max error:</t>
  </si>
  <si>
    <t>y</t>
  </si>
  <si>
    <t>x1</t>
  </si>
  <si>
    <t>x2</t>
  </si>
  <si>
    <t>y1</t>
  </si>
  <si>
    <t>y2</t>
  </si>
  <si>
    <t>error ABS(127*sin(x) - y)</t>
  </si>
  <si>
    <t>average error:</t>
  </si>
  <si>
    <t>const long IyTab[22] = {</t>
  </si>
  <si>
    <t>const long IxTab[22] = {</t>
  </si>
  <si>
    <t>const short Expected[256] = {</t>
  </si>
  <si>
    <t>127*sin(2*pi*x/256)</t>
  </si>
  <si>
    <t>Correct</t>
  </si>
  <si>
    <t>OffBy1</t>
  </si>
  <si>
    <t>OffBy3</t>
  </si>
  <si>
    <t>OffBy2</t>
  </si>
  <si>
    <t>OffBy4</t>
  </si>
  <si>
    <t>OffBy5+</t>
  </si>
  <si>
    <t>Expected values derived from Excel's SIN() function and rounded to nearest integer.</t>
  </si>
  <si>
    <t>Expected values from column M on first page and truncated to integer.  Rounding error makes this a less meaningful test of accuracy.</t>
  </si>
  <si>
    <t>Correct (R4)</t>
  </si>
  <si>
    <t>OffBy1 (R5)</t>
  </si>
  <si>
    <t>OffBy2 (R6)</t>
  </si>
  <si>
    <t>OffBy3 (R7)</t>
  </si>
  <si>
    <t>OffBy4 (R8)</t>
  </si>
  <si>
    <t>OffBy5+ (R9)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</si>
</sst>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00B0F0"/>
      <name val="Courier New"/>
      <family val="3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0" fillId="0" borderId="0" xfId="0" applyNumberFormat="1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NumberFormat="1" applyFont="1"/>
    <xf numFmtId="0" fontId="6" fillId="0" borderId="0" xfId="0" applyFont="1"/>
    <xf numFmtId="0" fontId="4" fillId="0" borderId="0" xfId="0" applyNumberFormat="1" applyFont="1"/>
    <xf numFmtId="0" fontId="7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Sin Table</a:t>
            </a:r>
          </a:p>
        </c:rich>
      </c:tx>
      <c:layout>
        <c:manualLayout>
          <c:xMode val="edge"/>
          <c:yMode val="edge"/>
          <c:x val="0.62551290653885638"/>
          <c:y val="0.1333333333333333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217692571037315"/>
          <c:y val="9.334794020312677E-2"/>
          <c:w val="0.75702321122903116"/>
          <c:h val="0.63864201757389027"/>
        </c:manualLayout>
      </c:layout>
      <c:scatterChart>
        <c:scatterStyle val="lineMarker"/>
        <c:varyColors val="0"/>
        <c:ser>
          <c:idx val="0"/>
          <c:order val="0"/>
          <c:marker>
            <c:symbol val="diamond"/>
            <c:size val="7"/>
          </c:marker>
          <c:xVal>
            <c:numRef>
              <c:f>Sheet1!$D$2:$D$22</c:f>
              <c:numCache>
                <c:formatCode>General</c:formatCode>
                <c:ptCount val="21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38</c:v>
                </c:pt>
                <c:pt idx="4">
                  <c:v>51</c:v>
                </c:pt>
                <c:pt idx="5">
                  <c:v>64</c:v>
                </c:pt>
                <c:pt idx="6">
                  <c:v>77</c:v>
                </c:pt>
                <c:pt idx="7">
                  <c:v>90</c:v>
                </c:pt>
                <c:pt idx="8">
                  <c:v>102</c:v>
                </c:pt>
                <c:pt idx="9">
                  <c:v>115</c:v>
                </c:pt>
                <c:pt idx="10">
                  <c:v>128</c:v>
                </c:pt>
                <c:pt idx="11">
                  <c:v>141</c:v>
                </c:pt>
                <c:pt idx="12">
                  <c:v>154</c:v>
                </c:pt>
                <c:pt idx="13">
                  <c:v>166</c:v>
                </c:pt>
                <c:pt idx="14">
                  <c:v>179</c:v>
                </c:pt>
                <c:pt idx="15">
                  <c:v>192</c:v>
                </c:pt>
                <c:pt idx="16">
                  <c:v>205</c:v>
                </c:pt>
                <c:pt idx="17">
                  <c:v>218</c:v>
                </c:pt>
                <c:pt idx="18">
                  <c:v>230</c:v>
                </c:pt>
                <c:pt idx="19">
                  <c:v>243</c:v>
                </c:pt>
                <c:pt idx="20">
                  <c:v>255</c:v>
                </c:pt>
              </c:numCache>
            </c:numRef>
          </c:xVal>
          <c:yVal>
            <c:numRef>
              <c:f>Sheet1!$E$2:$E$22</c:f>
              <c:numCache>
                <c:formatCode>General</c:formatCode>
                <c:ptCount val="21"/>
                <c:pt idx="0">
                  <c:v>0</c:v>
                </c:pt>
                <c:pt idx="1">
                  <c:v>39</c:v>
                </c:pt>
                <c:pt idx="2">
                  <c:v>75</c:v>
                </c:pt>
                <c:pt idx="3">
                  <c:v>103</c:v>
                </c:pt>
                <c:pt idx="4">
                  <c:v>121</c:v>
                </c:pt>
                <c:pt idx="5">
                  <c:v>127</c:v>
                </c:pt>
                <c:pt idx="6">
                  <c:v>121</c:v>
                </c:pt>
                <c:pt idx="7">
                  <c:v>103</c:v>
                </c:pt>
                <c:pt idx="8">
                  <c:v>75</c:v>
                </c:pt>
                <c:pt idx="9">
                  <c:v>39</c:v>
                </c:pt>
                <c:pt idx="10">
                  <c:v>0</c:v>
                </c:pt>
                <c:pt idx="11">
                  <c:v>-39</c:v>
                </c:pt>
                <c:pt idx="12">
                  <c:v>-75</c:v>
                </c:pt>
                <c:pt idx="13">
                  <c:v>-103</c:v>
                </c:pt>
                <c:pt idx="14">
                  <c:v>-121</c:v>
                </c:pt>
                <c:pt idx="15">
                  <c:v>-127</c:v>
                </c:pt>
                <c:pt idx="16">
                  <c:v>-121</c:v>
                </c:pt>
                <c:pt idx="17">
                  <c:v>-103</c:v>
                </c:pt>
                <c:pt idx="18">
                  <c:v>-75</c:v>
                </c:pt>
                <c:pt idx="19">
                  <c:v>-39</c:v>
                </c:pt>
                <c:pt idx="2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977472"/>
        <c:axId val="104978048"/>
      </c:scatterChart>
      <c:valAx>
        <c:axId val="104977472"/>
        <c:scaling>
          <c:orientation val="minMax"/>
          <c:max val="25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Input, Ix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in"/>
        <c:tickLblPos val="nextTo"/>
        <c:crossAx val="104978048"/>
        <c:crossesAt val="-128"/>
        <c:crossBetween val="midCat"/>
        <c:majorUnit val="32"/>
        <c:minorUnit val="8"/>
      </c:valAx>
      <c:valAx>
        <c:axId val="104978048"/>
        <c:scaling>
          <c:orientation val="minMax"/>
          <c:max val="128"/>
          <c:min val="-128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Output, Iy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in"/>
        <c:tickLblPos val="nextTo"/>
        <c:crossAx val="104977472"/>
        <c:crosses val="autoZero"/>
        <c:crossBetween val="midCat"/>
        <c:majorUnit val="32"/>
        <c:minorUnit val="8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Error</a:t>
            </a:r>
          </a:p>
        </c:rich>
      </c:tx>
      <c:layout>
        <c:manualLayout>
          <c:xMode val="edge"/>
          <c:yMode val="edge"/>
          <c:x val="0.43420855871276959"/>
          <c:y val="3.4782608695652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217692571037315"/>
          <c:y val="9.334794020312677E-2"/>
          <c:w val="0.75702321122903116"/>
          <c:h val="0.63864201757389027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</c:marker>
          <c:xVal>
            <c:numRef>
              <c:f>Sheet1!$G$2:$G$257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Sheet1!$N$2:$N$257</c:f>
              <c:numCache>
                <c:formatCode>General</c:formatCode>
                <c:ptCount val="256"/>
                <c:pt idx="0">
                  <c:v>0</c:v>
                </c:pt>
                <c:pt idx="1">
                  <c:v>0.11673602240986058</c:v>
                </c:pt>
                <c:pt idx="2">
                  <c:v>0.23159463958208804</c:v>
                </c:pt>
                <c:pt idx="3">
                  <c:v>0.342699577157763</c:v>
                </c:pt>
                <c:pt idx="4">
                  <c:v>0.44817682185419727</c:v>
                </c:pt>
                <c:pt idx="5">
                  <c:v>0.54615575030045704</c:v>
                </c:pt>
                <c:pt idx="6">
                  <c:v>0.6347702558309436</c:v>
                </c:pt>
                <c:pt idx="7">
                  <c:v>0.71215987255825297</c:v>
                </c:pt>
                <c:pt idx="8">
                  <c:v>0.77647089604828778</c:v>
                </c:pt>
                <c:pt idx="9">
                  <c:v>0.82585749992246349</c:v>
                </c:pt>
                <c:pt idx="10">
                  <c:v>0.85848284771451233</c:v>
                </c:pt>
                <c:pt idx="11">
                  <c:v>0.8725201993120919</c:v>
                </c:pt>
                <c:pt idx="12">
                  <c:v>0.86615401131671632</c:v>
                </c:pt>
                <c:pt idx="13">
                  <c:v>0.83758103065922285</c:v>
                </c:pt>
                <c:pt idx="14">
                  <c:v>1.0157806115811781</c:v>
                </c:pt>
                <c:pt idx="15">
                  <c:v>1.1682081014819516</c:v>
                </c:pt>
                <c:pt idx="16">
                  <c:v>1.2931036026740941</c:v>
                </c:pt>
                <c:pt idx="17">
                  <c:v>1.3887238017106327</c:v>
                </c:pt>
                <c:pt idx="18">
                  <c:v>1.4533430194919745</c:v>
                </c:pt>
                <c:pt idx="19">
                  <c:v>1.4852542507504154</c:v>
                </c:pt>
                <c:pt idx="20">
                  <c:v>1.482770192286317</c:v>
                </c:pt>
                <c:pt idx="21">
                  <c:v>1.4442242593364227</c:v>
                </c:pt>
                <c:pt idx="22">
                  <c:v>1.3679715894622291</c:v>
                </c:pt>
                <c:pt idx="23">
                  <c:v>1.2523900333536488</c:v>
                </c:pt>
                <c:pt idx="24">
                  <c:v>1.0958811319510176</c:v>
                </c:pt>
                <c:pt idx="25">
                  <c:v>0.89687107929712795</c:v>
                </c:pt>
                <c:pt idx="26">
                  <c:v>0.65381167053904221</c:v>
                </c:pt>
                <c:pt idx="27">
                  <c:v>0.80107867040628378</c:v>
                </c:pt>
                <c:pt idx="28">
                  <c:v>0.90128042211630088</c:v>
                </c:pt>
                <c:pt idx="29">
                  <c:v>0.9529510551296454</c:v>
                </c:pt>
                <c:pt idx="30">
                  <c:v>0.95465393223800277</c:v>
                </c:pt>
                <c:pt idx="31">
                  <c:v>0.90498251494081217</c:v>
                </c:pt>
                <c:pt idx="32">
                  <c:v>0.80256121069152186</c:v>
                </c:pt>
                <c:pt idx="33">
                  <c:v>0.6460462015029691</c:v>
                </c:pt>
                <c:pt idx="34">
                  <c:v>0.43412625341314026</c:v>
                </c:pt>
                <c:pt idx="35">
                  <c:v>0.16552350632352386</c:v>
                </c:pt>
                <c:pt idx="36">
                  <c:v>0.16100575626573743</c:v>
                </c:pt>
                <c:pt idx="37">
                  <c:v>0.54667035808768105</c:v>
                </c:pt>
                <c:pt idx="38">
                  <c:v>0.99264350195809925</c:v>
                </c:pt>
                <c:pt idx="39">
                  <c:v>0.55134411436425523</c:v>
                </c:pt>
                <c:pt idx="40">
                  <c:v>0.17259000680752479</c:v>
                </c:pt>
                <c:pt idx="41">
                  <c:v>0.14255663286662923</c:v>
                </c:pt>
                <c:pt idx="42">
                  <c:v>0.39307193157303288</c:v>
                </c:pt>
                <c:pt idx="43">
                  <c:v>0.57797094772942614</c:v>
                </c:pt>
                <c:pt idx="44">
                  <c:v>0.69630826454877592</c:v>
                </c:pt>
                <c:pt idx="45">
                  <c:v>0.74717855952275158</c:v>
                </c:pt>
                <c:pt idx="46">
                  <c:v>0.72971714975422231</c:v>
                </c:pt>
                <c:pt idx="47">
                  <c:v>0.64310051280993719</c:v>
                </c:pt>
                <c:pt idx="48">
                  <c:v>0.48654678277956975</c:v>
                </c:pt>
                <c:pt idx="49">
                  <c:v>0.25931622124261366</c:v>
                </c:pt>
                <c:pt idx="50">
                  <c:v>3.9288337140973795E-2</c:v>
                </c:pt>
                <c:pt idx="51">
                  <c:v>0.40992106468434031</c:v>
                </c:pt>
                <c:pt idx="52">
                  <c:v>6.9884176452063684E-2</c:v>
                </c:pt>
                <c:pt idx="53">
                  <c:v>0.47648343294393669</c:v>
                </c:pt>
                <c:pt idx="54">
                  <c:v>0.80935377109169337</c:v>
                </c:pt>
                <c:pt idx="55">
                  <c:v>1.0680166687392898</c:v>
                </c:pt>
                <c:pt idx="56">
                  <c:v>1.2520383035179634</c:v>
                </c:pt>
                <c:pt idx="57">
                  <c:v>1.3610298141647661</c:v>
                </c:pt>
                <c:pt idx="58">
                  <c:v>1.394647534757965</c:v>
                </c:pt>
                <c:pt idx="59">
                  <c:v>1.3525932017284674</c:v>
                </c:pt>
                <c:pt idx="60">
                  <c:v>1.2346141335228396</c:v>
                </c:pt>
                <c:pt idx="61">
                  <c:v>1.0405033828090495</c:v>
                </c:pt>
                <c:pt idx="62">
                  <c:v>0.77009986113381501</c:v>
                </c:pt>
                <c:pt idx="63">
                  <c:v>0.42328843595640819</c:v>
                </c:pt>
                <c:pt idx="64">
                  <c:v>0</c:v>
                </c:pt>
                <c:pt idx="65">
                  <c:v>0.42328843595640819</c:v>
                </c:pt>
                <c:pt idx="66">
                  <c:v>0.77009986113381501</c:v>
                </c:pt>
                <c:pt idx="67">
                  <c:v>1.0405033828090495</c:v>
                </c:pt>
                <c:pt idx="68">
                  <c:v>1.2346141335228538</c:v>
                </c:pt>
                <c:pt idx="69">
                  <c:v>1.3525932017284674</c:v>
                </c:pt>
                <c:pt idx="70">
                  <c:v>1.394647534757965</c:v>
                </c:pt>
                <c:pt idx="71">
                  <c:v>1.3610298141647661</c:v>
                </c:pt>
                <c:pt idx="72">
                  <c:v>1.2520383035179634</c:v>
                </c:pt>
                <c:pt idx="73">
                  <c:v>1.0680166687392898</c:v>
                </c:pt>
                <c:pt idx="74">
                  <c:v>0.80935377109169337</c:v>
                </c:pt>
                <c:pt idx="75">
                  <c:v>0.47648343294393669</c:v>
                </c:pt>
                <c:pt idx="76">
                  <c:v>6.9884176452063684E-2</c:v>
                </c:pt>
                <c:pt idx="77">
                  <c:v>0.40992106468434031</c:v>
                </c:pt>
                <c:pt idx="78">
                  <c:v>3.9288337140973795E-2</c:v>
                </c:pt>
                <c:pt idx="79">
                  <c:v>0.25931622124261366</c:v>
                </c:pt>
                <c:pt idx="80">
                  <c:v>0.48654678277956975</c:v>
                </c:pt>
                <c:pt idx="81">
                  <c:v>0.64310051280993719</c:v>
                </c:pt>
                <c:pt idx="82">
                  <c:v>0.72971714975423652</c:v>
                </c:pt>
                <c:pt idx="83">
                  <c:v>0.74717855952273737</c:v>
                </c:pt>
                <c:pt idx="84">
                  <c:v>0.69630826454879013</c:v>
                </c:pt>
                <c:pt idx="85">
                  <c:v>0.57797094772944035</c:v>
                </c:pt>
                <c:pt idx="86">
                  <c:v>0.39307193157303288</c:v>
                </c:pt>
                <c:pt idx="87">
                  <c:v>0.14255663286665765</c:v>
                </c:pt>
                <c:pt idx="88">
                  <c:v>0.17259000680749637</c:v>
                </c:pt>
                <c:pt idx="89">
                  <c:v>0.55134411436425523</c:v>
                </c:pt>
                <c:pt idx="90">
                  <c:v>0.99264350195809925</c:v>
                </c:pt>
                <c:pt idx="91">
                  <c:v>0.54667035808766684</c:v>
                </c:pt>
                <c:pt idx="92">
                  <c:v>0.16100575626572322</c:v>
                </c:pt>
                <c:pt idx="93">
                  <c:v>0.16552350632355228</c:v>
                </c:pt>
                <c:pt idx="94">
                  <c:v>0.43412625341312605</c:v>
                </c:pt>
                <c:pt idx="95">
                  <c:v>0.6460462015029691</c:v>
                </c:pt>
                <c:pt idx="96">
                  <c:v>0.80256121069153608</c:v>
                </c:pt>
                <c:pt idx="97">
                  <c:v>0.90498251494084059</c:v>
                </c:pt>
                <c:pt idx="98">
                  <c:v>0.95465393223803119</c:v>
                </c:pt>
                <c:pt idx="99">
                  <c:v>0.95295105512963119</c:v>
                </c:pt>
                <c:pt idx="100">
                  <c:v>0.90128042211630088</c:v>
                </c:pt>
                <c:pt idx="101">
                  <c:v>0.80107867040629799</c:v>
                </c:pt>
                <c:pt idx="102">
                  <c:v>0.65381167053905642</c:v>
                </c:pt>
                <c:pt idx="103">
                  <c:v>0.89687107929714216</c:v>
                </c:pt>
                <c:pt idx="104">
                  <c:v>1.0958811319510033</c:v>
                </c:pt>
                <c:pt idx="105">
                  <c:v>1.2523900333536488</c:v>
                </c:pt>
                <c:pt idx="106">
                  <c:v>1.3679715894622433</c:v>
                </c:pt>
                <c:pt idx="107">
                  <c:v>1.4442242593364369</c:v>
                </c:pt>
                <c:pt idx="108">
                  <c:v>1.4827701922863454</c:v>
                </c:pt>
                <c:pt idx="109">
                  <c:v>1.485254250750458</c:v>
                </c:pt>
                <c:pt idx="110">
                  <c:v>1.4533430194919745</c:v>
                </c:pt>
                <c:pt idx="111">
                  <c:v>1.3887238017106398</c:v>
                </c:pt>
                <c:pt idx="112">
                  <c:v>1.2931036026741083</c:v>
                </c:pt>
                <c:pt idx="113">
                  <c:v>1.1682081014819801</c:v>
                </c:pt>
                <c:pt idx="114">
                  <c:v>1.0157806115812136</c:v>
                </c:pt>
                <c:pt idx="115">
                  <c:v>0.83758103065920864</c:v>
                </c:pt>
                <c:pt idx="116">
                  <c:v>0.86615401131672343</c:v>
                </c:pt>
                <c:pt idx="117">
                  <c:v>0.87252019931210612</c:v>
                </c:pt>
                <c:pt idx="118">
                  <c:v>0.8584828477145372</c:v>
                </c:pt>
                <c:pt idx="119">
                  <c:v>0.82585749992249546</c:v>
                </c:pt>
                <c:pt idx="120">
                  <c:v>0.77647089604833397</c:v>
                </c:pt>
                <c:pt idx="121">
                  <c:v>0.71215987255825297</c:v>
                </c:pt>
                <c:pt idx="122">
                  <c:v>0.6347702558309507</c:v>
                </c:pt>
                <c:pt idx="123">
                  <c:v>0.54615575030047658</c:v>
                </c:pt>
                <c:pt idx="124">
                  <c:v>0.44817682185422569</c:v>
                </c:pt>
                <c:pt idx="125">
                  <c:v>0.34269957715780208</c:v>
                </c:pt>
                <c:pt idx="126">
                  <c:v>0.23159463958208182</c:v>
                </c:pt>
                <c:pt idx="127">
                  <c:v>0.11673602240986547</c:v>
                </c:pt>
                <c:pt idx="128">
                  <c:v>1.5559385377339474E-14</c:v>
                </c:pt>
                <c:pt idx="129">
                  <c:v>0.11673602240983394</c:v>
                </c:pt>
                <c:pt idx="130">
                  <c:v>0.23159463958205073</c:v>
                </c:pt>
                <c:pt idx="131">
                  <c:v>0.34269957715777188</c:v>
                </c:pt>
                <c:pt idx="132">
                  <c:v>0.4481768218541955</c:v>
                </c:pt>
                <c:pt idx="133">
                  <c:v>0.54615575030044461</c:v>
                </c:pt>
                <c:pt idx="134">
                  <c:v>0.63477025583092228</c:v>
                </c:pt>
                <c:pt idx="135">
                  <c:v>0.71215987255822455</c:v>
                </c:pt>
                <c:pt idx="136">
                  <c:v>0.776470896048302</c:v>
                </c:pt>
                <c:pt idx="137">
                  <c:v>0.82585749992246349</c:v>
                </c:pt>
                <c:pt idx="138">
                  <c:v>0.85848284771450523</c:v>
                </c:pt>
                <c:pt idx="139">
                  <c:v>0.87252019931207769</c:v>
                </c:pt>
                <c:pt idx="140">
                  <c:v>0.8661540113166879</c:v>
                </c:pt>
                <c:pt idx="141">
                  <c:v>0.83758103065918021</c:v>
                </c:pt>
                <c:pt idx="142">
                  <c:v>1.0157806115811852</c:v>
                </c:pt>
                <c:pt idx="143">
                  <c:v>1.1682081014819516</c:v>
                </c:pt>
                <c:pt idx="144">
                  <c:v>1.2931036026740799</c:v>
                </c:pt>
                <c:pt idx="145">
                  <c:v>1.3887238017106114</c:v>
                </c:pt>
                <c:pt idx="146">
                  <c:v>1.4533430194919461</c:v>
                </c:pt>
                <c:pt idx="147">
                  <c:v>1.4852542507504296</c:v>
                </c:pt>
                <c:pt idx="148">
                  <c:v>1.482770192286317</c:v>
                </c:pt>
                <c:pt idx="149">
                  <c:v>1.4442242593364085</c:v>
                </c:pt>
                <c:pt idx="150">
                  <c:v>1.3679715894622149</c:v>
                </c:pt>
                <c:pt idx="151">
                  <c:v>1.2523900333536204</c:v>
                </c:pt>
                <c:pt idx="152">
                  <c:v>1.0958811319509891</c:v>
                </c:pt>
                <c:pt idx="153">
                  <c:v>0.89687107929712795</c:v>
                </c:pt>
                <c:pt idx="154">
                  <c:v>0.653811670539028</c:v>
                </c:pt>
                <c:pt idx="155">
                  <c:v>0.80107867040626957</c:v>
                </c:pt>
                <c:pt idx="156">
                  <c:v>0.90128042211627246</c:v>
                </c:pt>
                <c:pt idx="157">
                  <c:v>0.95295105512961698</c:v>
                </c:pt>
                <c:pt idx="158">
                  <c:v>0.95465393223801698</c:v>
                </c:pt>
                <c:pt idx="159">
                  <c:v>0.90498251494081217</c:v>
                </c:pt>
                <c:pt idx="160">
                  <c:v>0.80256121069152186</c:v>
                </c:pt>
                <c:pt idx="161">
                  <c:v>0.64604620150295489</c:v>
                </c:pt>
                <c:pt idx="162">
                  <c:v>0.43412625341311184</c:v>
                </c:pt>
                <c:pt idx="163">
                  <c:v>0.16552350632349544</c:v>
                </c:pt>
                <c:pt idx="164">
                  <c:v>0.16100575626576585</c:v>
                </c:pt>
                <c:pt idx="165">
                  <c:v>0.54667035808772368</c:v>
                </c:pt>
                <c:pt idx="166">
                  <c:v>0.99264350195808504</c:v>
                </c:pt>
                <c:pt idx="167">
                  <c:v>0.55134411436424102</c:v>
                </c:pt>
                <c:pt idx="168">
                  <c:v>0.17259000680752479</c:v>
                </c:pt>
                <c:pt idx="169">
                  <c:v>0.14255663286662923</c:v>
                </c:pt>
                <c:pt idx="170">
                  <c:v>0.39307193157301867</c:v>
                </c:pt>
                <c:pt idx="171">
                  <c:v>0.57797094772942614</c:v>
                </c:pt>
                <c:pt idx="172">
                  <c:v>0.69630826454877592</c:v>
                </c:pt>
                <c:pt idx="173">
                  <c:v>0.74717855952273737</c:v>
                </c:pt>
                <c:pt idx="174">
                  <c:v>0.72971714975419388</c:v>
                </c:pt>
                <c:pt idx="175">
                  <c:v>0.64310051280990876</c:v>
                </c:pt>
                <c:pt idx="176">
                  <c:v>0.48654678277954133</c:v>
                </c:pt>
                <c:pt idx="177">
                  <c:v>0.25931622124262788</c:v>
                </c:pt>
                <c:pt idx="178">
                  <c:v>3.9288337140973795E-2</c:v>
                </c:pt>
                <c:pt idx="179">
                  <c:v>0.40992106468434031</c:v>
                </c:pt>
                <c:pt idx="180">
                  <c:v>6.9884176452049473E-2</c:v>
                </c:pt>
                <c:pt idx="181">
                  <c:v>0.47648343294393669</c:v>
                </c:pt>
                <c:pt idx="182">
                  <c:v>0.80935377109169337</c:v>
                </c:pt>
                <c:pt idx="183">
                  <c:v>1.0680166687392756</c:v>
                </c:pt>
                <c:pt idx="184">
                  <c:v>1.2520383035179492</c:v>
                </c:pt>
                <c:pt idx="185">
                  <c:v>1.3610298141647519</c:v>
                </c:pt>
                <c:pt idx="186">
                  <c:v>1.3946475347579508</c:v>
                </c:pt>
                <c:pt idx="187">
                  <c:v>1.3525932017284816</c:v>
                </c:pt>
                <c:pt idx="188">
                  <c:v>1.2346141335228538</c:v>
                </c:pt>
                <c:pt idx="189">
                  <c:v>1.0405033828090495</c:v>
                </c:pt>
                <c:pt idx="190">
                  <c:v>0.77009986113381501</c:v>
                </c:pt>
                <c:pt idx="191">
                  <c:v>0.42328843595640819</c:v>
                </c:pt>
                <c:pt idx="192">
                  <c:v>0</c:v>
                </c:pt>
                <c:pt idx="193">
                  <c:v>0.42328843595640819</c:v>
                </c:pt>
                <c:pt idx="194">
                  <c:v>0.77009986113381501</c:v>
                </c:pt>
                <c:pt idx="195">
                  <c:v>1.0405033828090495</c:v>
                </c:pt>
                <c:pt idx="196">
                  <c:v>1.2346141335228538</c:v>
                </c:pt>
                <c:pt idx="197">
                  <c:v>1.3525932017284816</c:v>
                </c:pt>
                <c:pt idx="198">
                  <c:v>1.3946475347579508</c:v>
                </c:pt>
                <c:pt idx="199">
                  <c:v>1.3610298141647661</c:v>
                </c:pt>
                <c:pt idx="200">
                  <c:v>1.2520383035179634</c:v>
                </c:pt>
                <c:pt idx="201">
                  <c:v>1.0680166687392898</c:v>
                </c:pt>
                <c:pt idx="202">
                  <c:v>0.80935377109169337</c:v>
                </c:pt>
                <c:pt idx="203">
                  <c:v>0.4764834329439509</c:v>
                </c:pt>
                <c:pt idx="204">
                  <c:v>6.9884176452063684E-2</c:v>
                </c:pt>
                <c:pt idx="205">
                  <c:v>0.4099210646843261</c:v>
                </c:pt>
                <c:pt idx="206">
                  <c:v>3.9288337140959584E-2</c:v>
                </c:pt>
                <c:pt idx="207">
                  <c:v>0.25931622124264209</c:v>
                </c:pt>
                <c:pt idx="208">
                  <c:v>0.48654678277955554</c:v>
                </c:pt>
                <c:pt idx="209">
                  <c:v>0.64310051280992298</c:v>
                </c:pt>
                <c:pt idx="210">
                  <c:v>0.72971714975422231</c:v>
                </c:pt>
                <c:pt idx="211">
                  <c:v>0.74717855952275158</c:v>
                </c:pt>
                <c:pt idx="212">
                  <c:v>0.69630826454879013</c:v>
                </c:pt>
                <c:pt idx="213">
                  <c:v>0.57797094772944035</c:v>
                </c:pt>
                <c:pt idx="214">
                  <c:v>0.3930719315730471</c:v>
                </c:pt>
                <c:pt idx="215">
                  <c:v>0.14255663286665765</c:v>
                </c:pt>
                <c:pt idx="216">
                  <c:v>0.17259000680749637</c:v>
                </c:pt>
                <c:pt idx="217">
                  <c:v>0.5513441143642126</c:v>
                </c:pt>
                <c:pt idx="218">
                  <c:v>0.99264350195805662</c:v>
                </c:pt>
                <c:pt idx="219">
                  <c:v>0.54667035808769526</c:v>
                </c:pt>
                <c:pt idx="220">
                  <c:v>0.16100575626573743</c:v>
                </c:pt>
                <c:pt idx="221">
                  <c:v>0.16552350632353807</c:v>
                </c:pt>
                <c:pt idx="222">
                  <c:v>0.43412625341314026</c:v>
                </c:pt>
                <c:pt idx="223">
                  <c:v>0.64604620150298331</c:v>
                </c:pt>
                <c:pt idx="224">
                  <c:v>0.80256121069155029</c:v>
                </c:pt>
                <c:pt idx="225">
                  <c:v>0.9049825149408548</c:v>
                </c:pt>
                <c:pt idx="226">
                  <c:v>0.9546539322380454</c:v>
                </c:pt>
                <c:pt idx="227">
                  <c:v>0.95295105512968803</c:v>
                </c:pt>
                <c:pt idx="228">
                  <c:v>0.90128042211635773</c:v>
                </c:pt>
                <c:pt idx="229">
                  <c:v>0.80107867040635483</c:v>
                </c:pt>
                <c:pt idx="230">
                  <c:v>0.653811670539028</c:v>
                </c:pt>
                <c:pt idx="231">
                  <c:v>0.89687107929711374</c:v>
                </c:pt>
                <c:pt idx="232">
                  <c:v>1.0958811319510033</c:v>
                </c:pt>
                <c:pt idx="233">
                  <c:v>1.2523900333536631</c:v>
                </c:pt>
                <c:pt idx="234">
                  <c:v>1.3679715894622575</c:v>
                </c:pt>
                <c:pt idx="235">
                  <c:v>1.4442242593364512</c:v>
                </c:pt>
                <c:pt idx="236">
                  <c:v>1.4827701922863525</c:v>
                </c:pt>
                <c:pt idx="237">
                  <c:v>1.4852542507504722</c:v>
                </c:pt>
                <c:pt idx="238">
                  <c:v>1.4533430194920314</c:v>
                </c:pt>
                <c:pt idx="239">
                  <c:v>1.3887238017107038</c:v>
                </c:pt>
                <c:pt idx="240">
                  <c:v>1.2931036026741722</c:v>
                </c:pt>
                <c:pt idx="241">
                  <c:v>1.1682081014819374</c:v>
                </c:pt>
                <c:pt idx="242">
                  <c:v>1.0157806115811709</c:v>
                </c:pt>
                <c:pt idx="243">
                  <c:v>0.83758103065922285</c:v>
                </c:pt>
                <c:pt idx="244">
                  <c:v>1.1161540113167376</c:v>
                </c:pt>
                <c:pt idx="245">
                  <c:v>1.3725201993121203</c:v>
                </c:pt>
                <c:pt idx="246">
                  <c:v>1.6084828477145514</c:v>
                </c:pt>
                <c:pt idx="247">
                  <c:v>1.8258574999225097</c:v>
                </c:pt>
                <c:pt idx="248">
                  <c:v>2.0264708960483482</c:v>
                </c:pt>
                <c:pt idx="249">
                  <c:v>2.212159872558324</c:v>
                </c:pt>
                <c:pt idx="250">
                  <c:v>2.3847702558310218</c:v>
                </c:pt>
                <c:pt idx="251">
                  <c:v>2.5461557503004357</c:v>
                </c:pt>
                <c:pt idx="252">
                  <c:v>2.6981768218541848</c:v>
                </c:pt>
                <c:pt idx="253">
                  <c:v>2.8426995771577612</c:v>
                </c:pt>
                <c:pt idx="254">
                  <c:v>2.9815946395820978</c:v>
                </c:pt>
                <c:pt idx="255">
                  <c:v>3.116736022409881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2384"/>
        <c:axId val="111632960"/>
      </c:scatterChart>
      <c:valAx>
        <c:axId val="111632384"/>
        <c:scaling>
          <c:orientation val="minMax"/>
          <c:max val="25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Input, x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in"/>
        <c:tickLblPos val="nextTo"/>
        <c:crossAx val="111632960"/>
        <c:crosses val="autoZero"/>
        <c:crossBetween val="midCat"/>
        <c:majorUnit val="32"/>
        <c:minorUnit val="8"/>
      </c:valAx>
      <c:valAx>
        <c:axId val="111632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Error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in"/>
        <c:tickLblPos val="nextTo"/>
        <c:crossAx val="111632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180975</xdr:rowOff>
    </xdr:from>
    <xdr:to>
      <xdr:col>5</xdr:col>
      <xdr:colOff>603250</xdr:colOff>
      <xdr:row>34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23</xdr:row>
      <xdr:rowOff>0</xdr:rowOff>
    </xdr:from>
    <xdr:to>
      <xdr:col>20</xdr:col>
      <xdr:colOff>603250</xdr:colOff>
      <xdr:row>34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7"/>
  <sheetViews>
    <sheetView tabSelected="1" zoomScaleNormal="100" workbookViewId="0"/>
  </sheetViews>
  <sheetFormatPr defaultRowHeight="15" x14ac:dyDescent="0.25"/>
  <cols>
    <col min="7" max="7" width="10.5703125" customWidth="1"/>
  </cols>
  <sheetData>
    <row r="1" spans="1:15" x14ac:dyDescent="0.25">
      <c r="A1" t="s">
        <v>1</v>
      </c>
      <c r="B1" t="s">
        <v>2</v>
      </c>
      <c r="C1" t="s">
        <v>3</v>
      </c>
      <c r="D1" s="2" t="s">
        <v>0</v>
      </c>
      <c r="E1" s="2" t="s">
        <v>4</v>
      </c>
      <c r="G1" t="s">
        <v>5</v>
      </c>
      <c r="H1" t="s">
        <v>2</v>
      </c>
      <c r="I1" t="s">
        <v>8</v>
      </c>
      <c r="J1" t="s">
        <v>9</v>
      </c>
      <c r="K1" t="s">
        <v>10</v>
      </c>
      <c r="L1" t="s">
        <v>11</v>
      </c>
      <c r="M1" t="s">
        <v>7</v>
      </c>
      <c r="N1" t="s">
        <v>12</v>
      </c>
    </row>
    <row r="2" spans="1:15" x14ac:dyDescent="0.25">
      <c r="A2">
        <v>0</v>
      </c>
      <c r="B2" s="1">
        <f>A2*2*PI()/20</f>
        <v>0</v>
      </c>
      <c r="C2" s="1">
        <f>SIN(B2)</f>
        <v>0</v>
      </c>
      <c r="D2" s="7">
        <f>ROUND(A2*255/20,0)</f>
        <v>0</v>
      </c>
      <c r="E2" s="7">
        <f>ROUND(C2*127,0)</f>
        <v>0</v>
      </c>
      <c r="G2" s="3">
        <v>0</v>
      </c>
      <c r="H2" s="3">
        <f>G2*2*PI()/256</f>
        <v>0</v>
      </c>
      <c r="I2" s="3">
        <f>IF(G2&lt;$D$3,$D$2,IF(G2&lt;$D$4,$D$3,IF(G2&lt;$D$5,$D$4,IF(G2&lt;$D$6,$D$5,IF(G2&lt;$D$7,$D$6,IF(G2&lt;$D$8,$D$7,IF(G2&lt;$D$9,$D$8,IF(G2&lt;$D$10,$D$9,IF(G2&lt;$D$11,$D$10,IF(G2&lt;$D$12,$D$11,IF(G2&lt;$D$13,$D$12,IF(G2&lt;$D$14,$D$13,IF(G2&lt;$D$15,$D$14,IF(G2&lt;$D$16,$D$15,IF(G2&lt;$D$17,$D$16,IF(G2&lt;$D$18,$D$17,IF(G2&lt;$D$19,$D$18,IF(G2&lt;$D$20,$D$19,IF(G2&lt;$D$21,$D$20,IF(G2&lt;$D$22,$D$21,$D$22))))))))))))))))))))</f>
        <v>0</v>
      </c>
      <c r="J2" s="3">
        <f>IF(G2&lt;$D$3,$D$3,IF(G2&lt;$D$4,$D$4,IF(G2&lt;$D$5,$D$5,IF(G2&lt;$D$6,$D$6,IF(G2&lt;$D$7,$D$7,IF(G2&lt;$D$8,$D$8,IF(G2&lt;$D$9,$D$9,IF(G2&lt;$D$10,$D$10,IF(G2&lt;$D$11,$D$11,IF(G2&lt;$D$12,$D$12,IF(G2&lt;$D$13,$D$13,IF(G2&lt;$D$14,$D$14,IF(G2&lt;$D$15,$D$15,IF(G2&lt;$D$16,$D$16,IF(G2&lt;$D$17,$D$17,IF(G2&lt;$D$18,$D$18,IF(G2&lt;$D$19,$D$19,IF(G2&lt;$D$20,$D$20,IF(G2&lt;$D$21,$D$21,IF(G2&lt;$D$22,$D$22,256))))))))))))))))))))</f>
        <v>13</v>
      </c>
      <c r="K2" s="3">
        <f>IF(G2&lt;$D$3,$E$2,IF(G2&lt;$D$4,$E$3,IF(G2&lt;$D$5,$E$4,IF(G2&lt;$D$6,$E$5,IF(G2&lt;$D$7,$E$6,IF(G2&lt;$D$8,$E$7,IF(G2&lt;$D$9,$E$8,IF(G2&lt;$D$10,$E$9,IF(G2&lt;$D$11,$E$10,IF(G2&lt;$D$12,$E$11,IF(G2&lt;$D$13,$E$12,IF(G2&lt;$D$14,$E$13,IF(G2&lt;$D$15,$E$14,IF(G2&lt;$D$16,$E$15,IF(G2&lt;$D$17,$E$16,IF(G2&lt;$D$18,$E$17,IF(G2&lt;$D$19,$E$18,IF(G2&lt;$D$20,$E$19,IF(G2&lt;$D$21,$E$20,IF(G2&lt;$D$22,$E$21,$E$22))))))))))))))))))))</f>
        <v>0</v>
      </c>
      <c r="L2" s="3">
        <f>IF(G2&lt;$D$3,$E$3,IF(G2&lt;$D$4,$E$4,IF(G2&lt;$D$5,$E$5,IF(G2&lt;$D$6,$E$6,IF(G2&lt;$D$7,$E$7,IF(G2&lt;$D$8,$E$8,IF(G2&lt;$D$9,$E$9,IF(G2&lt;$D$10,$E$10,IF(G2&lt;$D$11,$E$11,IF(G2&lt;$D$12,$E$12,IF(G2&lt;$D$13,$E$13,IF(G2&lt;$D$14,$E$14,IF(G2&lt;$D$15,$E$15,IF(G2&lt;$D$16,$E$16,IF(G2&lt;$D$17,$E$17,IF(G2&lt;$D$18,$E$18,IF(G2&lt;$D$19,$E$19,IF(G2&lt;$D$20,$E$20,IF(G2&lt;$D$21,$E$21,IF(G2&lt;$D$22,$E$22,0))))))))))))))))))))</f>
        <v>39</v>
      </c>
      <c r="M2" s="5">
        <f t="shared" ref="M2:M15" si="0">(L2-K2)*(G2-I2)/(J2-I2)+K2</f>
        <v>0</v>
      </c>
      <c r="N2" s="3">
        <f>ABS(127*SIN(H2)-M2)</f>
        <v>0</v>
      </c>
      <c r="O2" t="s">
        <v>6</v>
      </c>
    </row>
    <row r="3" spans="1:15" x14ac:dyDescent="0.25">
      <c r="A3">
        <v>1</v>
      </c>
      <c r="B3" s="1">
        <f t="shared" ref="B3:B23" si="1">A3*2*PI()/20</f>
        <v>0.31415926535897931</v>
      </c>
      <c r="C3" s="1">
        <f>SIN(B3)</f>
        <v>0.3090169943749474</v>
      </c>
      <c r="D3" s="7">
        <f>ROUND(A3*255/20,0)</f>
        <v>13</v>
      </c>
      <c r="E3" s="7">
        <f t="shared" ref="E3:E22" si="2">ROUND(C3*127,0)</f>
        <v>39</v>
      </c>
      <c r="G3">
        <f>G2+1</f>
        <v>1</v>
      </c>
      <c r="H3">
        <f t="shared" ref="H3:H66" si="3">G3*2*PI()/256</f>
        <v>2.4543692606170259E-2</v>
      </c>
      <c r="I3">
        <f t="shared" ref="I3:I66" si="4">IF(G3&lt;$D$3,$D$2,IF(G3&lt;$D$4,$D$3,IF(G3&lt;$D$5,$D$4,IF(G3&lt;$D$6,$D$5,IF(G3&lt;$D$7,$D$6,IF(G3&lt;$D$8,$D$7,IF(G3&lt;$D$9,$D$8,IF(G3&lt;$D$10,$D$9,IF(G3&lt;$D$11,$D$10,IF(G3&lt;$D$12,$D$11,IF(G3&lt;$D$13,$D$12,IF(G3&lt;$D$14,$D$13,IF(G3&lt;$D$15,$D$14,IF(G3&lt;$D$16,$D$15,IF(G3&lt;$D$17,$D$16,IF(G3&lt;$D$18,$D$17,IF(G3&lt;$D$19,$D$18,IF(G3&lt;$D$20,$D$19,IF(G3&lt;$D$21,$D$20,IF(G3&lt;$D$22,$D$21,$D$22))))))))))))))))))))</f>
        <v>0</v>
      </c>
      <c r="J3">
        <f t="shared" ref="J3:J66" si="5">IF(G3&lt;$D$3,$D$3,IF(G3&lt;$D$4,$D$4,IF(G3&lt;$D$5,$D$5,IF(G3&lt;$D$6,$D$6,IF(G3&lt;$D$7,$D$7,IF(G3&lt;$D$8,$D$8,IF(G3&lt;$D$9,$D$9,IF(G3&lt;$D$10,$D$10,IF(G3&lt;$D$11,$D$11,IF(G3&lt;$D$12,$D$12,IF(G3&lt;$D$13,$D$13,IF(G3&lt;$D$14,$D$14,IF(G3&lt;$D$15,$D$15,IF(G3&lt;$D$16,$D$16,IF(G3&lt;$D$17,$D$17,IF(G3&lt;$D$18,$D$18,IF(G3&lt;$D$19,$D$19,IF(G3&lt;$D$20,$D$20,IF(G3&lt;$D$21,$D$21,IF(G3&lt;$D$22,$D$22,256))))))))))))))))))))</f>
        <v>13</v>
      </c>
      <c r="K3">
        <f t="shared" ref="K3:K66" si="6">IF(G3&lt;$D$3,$E$2,IF(G3&lt;$D$4,$E$3,IF(G3&lt;$D$5,$E$4,IF(G3&lt;$D$6,$E$5,IF(G3&lt;$D$7,$E$6,IF(G3&lt;$D$8,$E$7,IF(G3&lt;$D$9,$E$8,IF(G3&lt;$D$10,$E$9,IF(G3&lt;$D$11,$E$10,IF(G3&lt;$D$12,$E$11,IF(G3&lt;$D$13,$E$12,IF(G3&lt;$D$14,$E$13,IF(G3&lt;$D$15,$E$14,IF(G3&lt;$D$16,$E$15,IF(G3&lt;$D$17,$E$16,IF(G3&lt;$D$18,$E$17,IF(G3&lt;$D$19,$E$18,IF(G3&lt;$D$20,$E$19,IF(G3&lt;$D$21,$E$20,IF(G3&lt;$D$22,$E$21,$E$22))))))))))))))))))))</f>
        <v>0</v>
      </c>
      <c r="L3">
        <f t="shared" ref="L3:L66" si="7">IF(G3&lt;$D$3,$E$3,IF(G3&lt;$D$4,$E$4,IF(G3&lt;$D$5,$E$5,IF(G3&lt;$D$6,$E$6,IF(G3&lt;$D$7,$E$7,IF(G3&lt;$D$8,$E$8,IF(G3&lt;$D$9,$E$9,IF(G3&lt;$D$10,$E$10,IF(G3&lt;$D$11,$E$11,IF(G3&lt;$D$12,$E$12,IF(G3&lt;$D$13,$E$13,IF(G3&lt;$D$14,$E$14,IF(G3&lt;$D$15,$E$15,IF(G3&lt;$D$16,$E$16,IF(G3&lt;$D$17,$E$17,IF(G3&lt;$D$18,$E$18,IF(G3&lt;$D$19,$E$19,IF(G3&lt;$D$20,$E$20,IF(G3&lt;$D$21,$E$21,IF(G3&lt;$D$22,$E$22,0))))))))))))))))))))</f>
        <v>39</v>
      </c>
      <c r="M3" s="8">
        <f t="shared" si="0"/>
        <v>3</v>
      </c>
      <c r="N3" s="4">
        <f t="shared" ref="N3:N66" si="8">ABS(127*SIN(H3)-M3)</f>
        <v>0.11673602240986058</v>
      </c>
      <c r="O3">
        <f>MAX(N2:N257)</f>
        <v>3.116736022409881</v>
      </c>
    </row>
    <row r="4" spans="1:15" x14ac:dyDescent="0.25">
      <c r="A4">
        <v>2</v>
      </c>
      <c r="B4" s="1">
        <f t="shared" si="1"/>
        <v>0.62831853071795862</v>
      </c>
      <c r="C4" s="1">
        <f t="shared" ref="C4:C23" si="9">SIN(B4)</f>
        <v>0.58778525229247314</v>
      </c>
      <c r="D4" s="7">
        <f t="shared" ref="D4:D22" si="10">ROUND(A4*255/20,0)</f>
        <v>26</v>
      </c>
      <c r="E4" s="7">
        <f t="shared" si="2"/>
        <v>75</v>
      </c>
      <c r="G4">
        <f>G3+1</f>
        <v>2</v>
      </c>
      <c r="H4">
        <f t="shared" si="3"/>
        <v>4.9087385212340517E-2</v>
      </c>
      <c r="I4">
        <f t="shared" si="4"/>
        <v>0</v>
      </c>
      <c r="J4">
        <f t="shared" si="5"/>
        <v>13</v>
      </c>
      <c r="K4">
        <f t="shared" si="6"/>
        <v>0</v>
      </c>
      <c r="L4">
        <f t="shared" si="7"/>
        <v>39</v>
      </c>
      <c r="M4" s="8">
        <f t="shared" si="0"/>
        <v>6</v>
      </c>
      <c r="N4">
        <f t="shared" si="8"/>
        <v>0.23159463958208804</v>
      </c>
      <c r="O4" t="s">
        <v>13</v>
      </c>
    </row>
    <row r="5" spans="1:15" x14ac:dyDescent="0.25">
      <c r="A5">
        <v>3</v>
      </c>
      <c r="B5" s="1">
        <f t="shared" si="1"/>
        <v>0.94247779607693793</v>
      </c>
      <c r="C5" s="1">
        <f t="shared" si="9"/>
        <v>0.80901699437494745</v>
      </c>
      <c r="D5" s="7">
        <f t="shared" si="10"/>
        <v>38</v>
      </c>
      <c r="E5" s="7">
        <f t="shared" si="2"/>
        <v>103</v>
      </c>
      <c r="G5">
        <f>G4+1</f>
        <v>3</v>
      </c>
      <c r="H5">
        <f t="shared" si="3"/>
        <v>7.3631077818510776E-2</v>
      </c>
      <c r="I5">
        <f t="shared" si="4"/>
        <v>0</v>
      </c>
      <c r="J5">
        <f t="shared" si="5"/>
        <v>13</v>
      </c>
      <c r="K5">
        <f t="shared" si="6"/>
        <v>0</v>
      </c>
      <c r="L5">
        <f t="shared" si="7"/>
        <v>39</v>
      </c>
      <c r="M5" s="8">
        <f t="shared" si="0"/>
        <v>9</v>
      </c>
      <c r="N5">
        <f t="shared" si="8"/>
        <v>0.342699577157763</v>
      </c>
      <c r="O5">
        <f>AVERAGE(N2:N257)</f>
        <v>0.84855749053592433</v>
      </c>
    </row>
    <row r="6" spans="1:15" x14ac:dyDescent="0.25">
      <c r="A6">
        <v>4</v>
      </c>
      <c r="B6" s="1">
        <f t="shared" si="1"/>
        <v>1.2566370614359172</v>
      </c>
      <c r="C6" s="1">
        <f t="shared" si="9"/>
        <v>0.95105651629515353</v>
      </c>
      <c r="D6" s="7">
        <f t="shared" si="10"/>
        <v>51</v>
      </c>
      <c r="E6" s="7">
        <f t="shared" si="2"/>
        <v>121</v>
      </c>
      <c r="G6">
        <f>G5+1</f>
        <v>4</v>
      </c>
      <c r="H6">
        <f t="shared" si="3"/>
        <v>9.8174770424681035E-2</v>
      </c>
      <c r="I6">
        <f t="shared" si="4"/>
        <v>0</v>
      </c>
      <c r="J6">
        <f t="shared" si="5"/>
        <v>13</v>
      </c>
      <c r="K6">
        <f t="shared" si="6"/>
        <v>0</v>
      </c>
      <c r="L6">
        <f t="shared" si="7"/>
        <v>39</v>
      </c>
      <c r="M6" s="8">
        <f t="shared" si="0"/>
        <v>12</v>
      </c>
      <c r="N6">
        <f t="shared" si="8"/>
        <v>0.44817682185419727</v>
      </c>
    </row>
    <row r="7" spans="1:15" x14ac:dyDescent="0.25">
      <c r="A7">
        <v>5</v>
      </c>
      <c r="B7" s="1">
        <f t="shared" si="1"/>
        <v>1.5707963267948966</v>
      </c>
      <c r="C7" s="1">
        <f t="shared" si="9"/>
        <v>1</v>
      </c>
      <c r="D7" s="7">
        <f t="shared" si="10"/>
        <v>64</v>
      </c>
      <c r="E7" s="7">
        <f t="shared" si="2"/>
        <v>127</v>
      </c>
      <c r="G7">
        <f>G6+1</f>
        <v>5</v>
      </c>
      <c r="H7">
        <f t="shared" si="3"/>
        <v>0.12271846303085129</v>
      </c>
      <c r="I7">
        <f t="shared" si="4"/>
        <v>0</v>
      </c>
      <c r="J7">
        <f t="shared" si="5"/>
        <v>13</v>
      </c>
      <c r="K7">
        <f t="shared" si="6"/>
        <v>0</v>
      </c>
      <c r="L7">
        <f t="shared" si="7"/>
        <v>39</v>
      </c>
      <c r="M7" s="8">
        <f t="shared" si="0"/>
        <v>15</v>
      </c>
      <c r="N7">
        <f t="shared" si="8"/>
        <v>0.54615575030045704</v>
      </c>
    </row>
    <row r="8" spans="1:15" x14ac:dyDescent="0.25">
      <c r="A8">
        <v>6</v>
      </c>
      <c r="B8" s="1">
        <f t="shared" si="1"/>
        <v>1.8849555921538759</v>
      </c>
      <c r="C8" s="1">
        <f t="shared" si="9"/>
        <v>0.95105651629515364</v>
      </c>
      <c r="D8" s="7">
        <f t="shared" si="10"/>
        <v>77</v>
      </c>
      <c r="E8" s="7">
        <f t="shared" si="2"/>
        <v>121</v>
      </c>
      <c r="G8">
        <f t="shared" ref="G8:G71" si="11">G7+1</f>
        <v>6</v>
      </c>
      <c r="H8">
        <f t="shared" si="3"/>
        <v>0.14726215563702155</v>
      </c>
      <c r="I8">
        <f t="shared" si="4"/>
        <v>0</v>
      </c>
      <c r="J8">
        <f t="shared" si="5"/>
        <v>13</v>
      </c>
      <c r="K8">
        <f t="shared" si="6"/>
        <v>0</v>
      </c>
      <c r="L8">
        <f t="shared" si="7"/>
        <v>39</v>
      </c>
      <c r="M8" s="8">
        <f t="shared" si="0"/>
        <v>18</v>
      </c>
      <c r="N8">
        <f t="shared" si="8"/>
        <v>0.6347702558309436</v>
      </c>
    </row>
    <row r="9" spans="1:15" x14ac:dyDescent="0.25">
      <c r="A9">
        <v>7</v>
      </c>
      <c r="B9" s="1">
        <f t="shared" si="1"/>
        <v>2.1991148575128552</v>
      </c>
      <c r="C9" s="1">
        <f t="shared" si="9"/>
        <v>0.80901699437494745</v>
      </c>
      <c r="D9" s="7">
        <v>90</v>
      </c>
      <c r="E9" s="7">
        <f t="shared" si="2"/>
        <v>103</v>
      </c>
      <c r="G9">
        <f t="shared" si="11"/>
        <v>7</v>
      </c>
      <c r="H9">
        <f t="shared" si="3"/>
        <v>0.17180584824319181</v>
      </c>
      <c r="I9">
        <f t="shared" si="4"/>
        <v>0</v>
      </c>
      <c r="J9">
        <f t="shared" si="5"/>
        <v>13</v>
      </c>
      <c r="K9">
        <f t="shared" si="6"/>
        <v>0</v>
      </c>
      <c r="L9">
        <f t="shared" si="7"/>
        <v>39</v>
      </c>
      <c r="M9" s="8">
        <f t="shared" si="0"/>
        <v>21</v>
      </c>
      <c r="N9">
        <f t="shared" si="8"/>
        <v>0.71215987255825297</v>
      </c>
    </row>
    <row r="10" spans="1:15" x14ac:dyDescent="0.25">
      <c r="A10">
        <v>8</v>
      </c>
      <c r="B10" s="1">
        <f t="shared" si="1"/>
        <v>2.5132741228718345</v>
      </c>
      <c r="C10" s="1">
        <f t="shared" si="9"/>
        <v>0.58778525229247325</v>
      </c>
      <c r="D10" s="7">
        <f t="shared" si="10"/>
        <v>102</v>
      </c>
      <c r="E10" s="7">
        <f t="shared" si="2"/>
        <v>75</v>
      </c>
      <c r="G10">
        <f t="shared" si="11"/>
        <v>8</v>
      </c>
      <c r="H10">
        <f t="shared" si="3"/>
        <v>0.19634954084936207</v>
      </c>
      <c r="I10">
        <f t="shared" si="4"/>
        <v>0</v>
      </c>
      <c r="J10">
        <f t="shared" si="5"/>
        <v>13</v>
      </c>
      <c r="K10">
        <f t="shared" si="6"/>
        <v>0</v>
      </c>
      <c r="L10">
        <f t="shared" si="7"/>
        <v>39</v>
      </c>
      <c r="M10" s="8">
        <f t="shared" si="0"/>
        <v>24</v>
      </c>
      <c r="N10">
        <f t="shared" si="8"/>
        <v>0.77647089604828778</v>
      </c>
    </row>
    <row r="11" spans="1:15" x14ac:dyDescent="0.25">
      <c r="A11">
        <v>9</v>
      </c>
      <c r="B11" s="1">
        <f t="shared" si="1"/>
        <v>2.8274333882308138</v>
      </c>
      <c r="C11" s="1">
        <f t="shared" si="9"/>
        <v>0.30901699437494751</v>
      </c>
      <c r="D11" s="7">
        <f t="shared" si="10"/>
        <v>115</v>
      </c>
      <c r="E11" s="7">
        <f t="shared" si="2"/>
        <v>39</v>
      </c>
      <c r="G11">
        <f t="shared" si="11"/>
        <v>9</v>
      </c>
      <c r="H11">
        <f t="shared" si="3"/>
        <v>0.22089323345553233</v>
      </c>
      <c r="I11">
        <f t="shared" si="4"/>
        <v>0</v>
      </c>
      <c r="J11">
        <f t="shared" si="5"/>
        <v>13</v>
      </c>
      <c r="K11">
        <f t="shared" si="6"/>
        <v>0</v>
      </c>
      <c r="L11">
        <f t="shared" si="7"/>
        <v>39</v>
      </c>
      <c r="M11" s="8">
        <f t="shared" si="0"/>
        <v>27</v>
      </c>
      <c r="N11">
        <f t="shared" si="8"/>
        <v>0.82585749992246349</v>
      </c>
    </row>
    <row r="12" spans="1:15" x14ac:dyDescent="0.25">
      <c r="A12">
        <v>10</v>
      </c>
      <c r="B12" s="1">
        <f t="shared" si="1"/>
        <v>3.1415926535897931</v>
      </c>
      <c r="C12" s="1">
        <f t="shared" si="9"/>
        <v>1.22514845490862E-16</v>
      </c>
      <c r="D12" s="7">
        <f t="shared" si="10"/>
        <v>128</v>
      </c>
      <c r="E12" s="7">
        <f t="shared" si="2"/>
        <v>0</v>
      </c>
      <c r="G12">
        <f t="shared" si="11"/>
        <v>10</v>
      </c>
      <c r="H12">
        <f t="shared" si="3"/>
        <v>0.24543692606170259</v>
      </c>
      <c r="I12">
        <f t="shared" si="4"/>
        <v>0</v>
      </c>
      <c r="J12">
        <f t="shared" si="5"/>
        <v>13</v>
      </c>
      <c r="K12">
        <f t="shared" si="6"/>
        <v>0</v>
      </c>
      <c r="L12">
        <f t="shared" si="7"/>
        <v>39</v>
      </c>
      <c r="M12" s="8">
        <f t="shared" si="0"/>
        <v>30</v>
      </c>
      <c r="N12">
        <f t="shared" si="8"/>
        <v>0.85848284771451233</v>
      </c>
    </row>
    <row r="13" spans="1:15" x14ac:dyDescent="0.25">
      <c r="A13">
        <v>11</v>
      </c>
      <c r="B13" s="1">
        <f t="shared" si="1"/>
        <v>3.455751918948772</v>
      </c>
      <c r="C13" s="1">
        <f t="shared" si="9"/>
        <v>-0.3090169943749469</v>
      </c>
      <c r="D13" s="7">
        <v>141</v>
      </c>
      <c r="E13" s="7">
        <f t="shared" si="2"/>
        <v>-39</v>
      </c>
      <c r="G13">
        <f t="shared" si="11"/>
        <v>11</v>
      </c>
      <c r="H13">
        <f t="shared" si="3"/>
        <v>0.26998061866787282</v>
      </c>
      <c r="I13">
        <f t="shared" si="4"/>
        <v>0</v>
      </c>
      <c r="J13">
        <f t="shared" si="5"/>
        <v>13</v>
      </c>
      <c r="K13">
        <f t="shared" si="6"/>
        <v>0</v>
      </c>
      <c r="L13">
        <f t="shared" si="7"/>
        <v>39</v>
      </c>
      <c r="M13" s="8">
        <f t="shared" si="0"/>
        <v>33</v>
      </c>
      <c r="N13">
        <f t="shared" si="8"/>
        <v>0.8725201993120919</v>
      </c>
    </row>
    <row r="14" spans="1:15" x14ac:dyDescent="0.25">
      <c r="A14">
        <v>12</v>
      </c>
      <c r="B14" s="1">
        <f t="shared" si="1"/>
        <v>3.7699111843077517</v>
      </c>
      <c r="C14" s="1">
        <f t="shared" si="9"/>
        <v>-0.58778525229247303</v>
      </c>
      <c r="D14" s="7">
        <v>154</v>
      </c>
      <c r="E14" s="7">
        <f t="shared" si="2"/>
        <v>-75</v>
      </c>
      <c r="G14">
        <f t="shared" si="11"/>
        <v>12</v>
      </c>
      <c r="H14">
        <f t="shared" si="3"/>
        <v>0.2945243112740431</v>
      </c>
      <c r="I14">
        <f t="shared" si="4"/>
        <v>0</v>
      </c>
      <c r="J14">
        <f t="shared" si="5"/>
        <v>13</v>
      </c>
      <c r="K14">
        <f t="shared" si="6"/>
        <v>0</v>
      </c>
      <c r="L14">
        <f t="shared" si="7"/>
        <v>39</v>
      </c>
      <c r="M14" s="8">
        <f t="shared" si="0"/>
        <v>36</v>
      </c>
      <c r="N14">
        <f t="shared" si="8"/>
        <v>0.86615401131671632</v>
      </c>
    </row>
    <row r="15" spans="1:15" x14ac:dyDescent="0.25">
      <c r="A15">
        <v>13</v>
      </c>
      <c r="B15" s="1">
        <f t="shared" si="1"/>
        <v>4.0840704496667311</v>
      </c>
      <c r="C15" s="1">
        <f t="shared" si="9"/>
        <v>-0.80901699437494734</v>
      </c>
      <c r="D15" s="7">
        <f t="shared" si="10"/>
        <v>166</v>
      </c>
      <c r="E15" s="7">
        <f t="shared" si="2"/>
        <v>-103</v>
      </c>
      <c r="G15" s="3">
        <f t="shared" si="11"/>
        <v>13</v>
      </c>
      <c r="H15" s="3">
        <f t="shared" si="3"/>
        <v>0.31906800388021339</v>
      </c>
      <c r="I15" s="3">
        <f t="shared" si="4"/>
        <v>13</v>
      </c>
      <c r="J15" s="3">
        <f t="shared" si="5"/>
        <v>26</v>
      </c>
      <c r="K15" s="3">
        <f t="shared" si="6"/>
        <v>39</v>
      </c>
      <c r="L15" s="3">
        <f t="shared" si="7"/>
        <v>75</v>
      </c>
      <c r="M15" s="5">
        <f t="shared" si="0"/>
        <v>39</v>
      </c>
      <c r="N15" s="3">
        <f t="shared" si="8"/>
        <v>0.83758103065922285</v>
      </c>
    </row>
    <row r="16" spans="1:15" x14ac:dyDescent="0.25">
      <c r="A16">
        <v>14</v>
      </c>
      <c r="B16" s="1">
        <f t="shared" si="1"/>
        <v>4.3982297150257104</v>
      </c>
      <c r="C16" s="1">
        <f t="shared" si="9"/>
        <v>-0.95105651629515353</v>
      </c>
      <c r="D16" s="7">
        <f t="shared" si="10"/>
        <v>179</v>
      </c>
      <c r="E16" s="7">
        <f t="shared" si="2"/>
        <v>-121</v>
      </c>
      <c r="G16">
        <f t="shared" si="11"/>
        <v>14</v>
      </c>
      <c r="H16">
        <f t="shared" si="3"/>
        <v>0.34361169648638362</v>
      </c>
      <c r="I16">
        <f t="shared" si="4"/>
        <v>13</v>
      </c>
      <c r="J16">
        <f t="shared" si="5"/>
        <v>26</v>
      </c>
      <c r="K16">
        <f t="shared" si="6"/>
        <v>39</v>
      </c>
      <c r="L16">
        <f t="shared" si="7"/>
        <v>75</v>
      </c>
      <c r="M16" s="8">
        <f t="shared" ref="M16:M79" si="12">(L16-K16)*(G16-I16)/(J16-I16)+K16</f>
        <v>41.769230769230766</v>
      </c>
      <c r="N16">
        <f t="shared" si="8"/>
        <v>1.0157806115811781</v>
      </c>
    </row>
    <row r="17" spans="1:14" x14ac:dyDescent="0.25">
      <c r="A17">
        <v>15</v>
      </c>
      <c r="B17" s="1">
        <f t="shared" si="1"/>
        <v>4.7123889803846897</v>
      </c>
      <c r="C17" s="1">
        <f t="shared" si="9"/>
        <v>-1</v>
      </c>
      <c r="D17" s="7">
        <v>192</v>
      </c>
      <c r="E17" s="7">
        <f t="shared" si="2"/>
        <v>-127</v>
      </c>
      <c r="G17">
        <f t="shared" si="11"/>
        <v>15</v>
      </c>
      <c r="H17">
        <f t="shared" si="3"/>
        <v>0.36815538909255385</v>
      </c>
      <c r="I17">
        <f t="shared" si="4"/>
        <v>13</v>
      </c>
      <c r="J17">
        <f t="shared" si="5"/>
        <v>26</v>
      </c>
      <c r="K17">
        <f t="shared" si="6"/>
        <v>39</v>
      </c>
      <c r="L17">
        <f t="shared" si="7"/>
        <v>75</v>
      </c>
      <c r="M17" s="8">
        <f t="shared" si="12"/>
        <v>44.53846153846154</v>
      </c>
      <c r="N17">
        <f t="shared" si="8"/>
        <v>1.1682081014819516</v>
      </c>
    </row>
    <row r="18" spans="1:14" x14ac:dyDescent="0.25">
      <c r="A18">
        <v>16</v>
      </c>
      <c r="B18" s="1">
        <f t="shared" si="1"/>
        <v>5.026548245743669</v>
      </c>
      <c r="C18" s="1">
        <f t="shared" si="9"/>
        <v>-0.95105651629515364</v>
      </c>
      <c r="D18" s="7">
        <v>205</v>
      </c>
      <c r="E18" s="7">
        <f t="shared" si="2"/>
        <v>-121</v>
      </c>
      <c r="G18">
        <f t="shared" si="11"/>
        <v>16</v>
      </c>
      <c r="H18">
        <f t="shared" si="3"/>
        <v>0.39269908169872414</v>
      </c>
      <c r="I18">
        <f t="shared" si="4"/>
        <v>13</v>
      </c>
      <c r="J18">
        <f t="shared" si="5"/>
        <v>26</v>
      </c>
      <c r="K18">
        <f t="shared" si="6"/>
        <v>39</v>
      </c>
      <c r="L18">
        <f t="shared" si="7"/>
        <v>75</v>
      </c>
      <c r="M18" s="8">
        <f t="shared" si="12"/>
        <v>47.307692307692307</v>
      </c>
      <c r="N18">
        <f t="shared" si="8"/>
        <v>1.2931036026740941</v>
      </c>
    </row>
    <row r="19" spans="1:14" x14ac:dyDescent="0.25">
      <c r="A19">
        <v>17</v>
      </c>
      <c r="B19" s="1">
        <f t="shared" si="1"/>
        <v>5.3407075111026483</v>
      </c>
      <c r="C19" s="1">
        <f t="shared" si="9"/>
        <v>-0.80901699437494756</v>
      </c>
      <c r="D19" s="7">
        <v>218</v>
      </c>
      <c r="E19" s="7">
        <f t="shared" si="2"/>
        <v>-103</v>
      </c>
      <c r="G19">
        <f t="shared" si="11"/>
        <v>17</v>
      </c>
      <c r="H19">
        <f t="shared" si="3"/>
        <v>0.41724277430489443</v>
      </c>
      <c r="I19">
        <f t="shared" si="4"/>
        <v>13</v>
      </c>
      <c r="J19">
        <f t="shared" si="5"/>
        <v>26</v>
      </c>
      <c r="K19">
        <f t="shared" si="6"/>
        <v>39</v>
      </c>
      <c r="L19">
        <f t="shared" si="7"/>
        <v>75</v>
      </c>
      <c r="M19" s="8">
        <f t="shared" si="12"/>
        <v>50.07692307692308</v>
      </c>
      <c r="N19">
        <f t="shared" si="8"/>
        <v>1.3887238017106327</v>
      </c>
    </row>
    <row r="20" spans="1:14" x14ac:dyDescent="0.25">
      <c r="A20">
        <v>18</v>
      </c>
      <c r="B20" s="1">
        <f t="shared" si="1"/>
        <v>5.6548667764616276</v>
      </c>
      <c r="C20" s="1">
        <f t="shared" si="9"/>
        <v>-0.58778525229247336</v>
      </c>
      <c r="D20" s="7">
        <f t="shared" si="10"/>
        <v>230</v>
      </c>
      <c r="E20" s="7">
        <f t="shared" si="2"/>
        <v>-75</v>
      </c>
      <c r="G20">
        <f t="shared" si="11"/>
        <v>18</v>
      </c>
      <c r="H20">
        <f t="shared" si="3"/>
        <v>0.44178646691106466</v>
      </c>
      <c r="I20">
        <f t="shared" si="4"/>
        <v>13</v>
      </c>
      <c r="J20">
        <f t="shared" si="5"/>
        <v>26</v>
      </c>
      <c r="K20">
        <f t="shared" si="6"/>
        <v>39</v>
      </c>
      <c r="L20">
        <f t="shared" si="7"/>
        <v>75</v>
      </c>
      <c r="M20" s="8">
        <f t="shared" si="12"/>
        <v>52.846153846153847</v>
      </c>
      <c r="N20">
        <f t="shared" si="8"/>
        <v>1.4533430194919745</v>
      </c>
    </row>
    <row r="21" spans="1:14" x14ac:dyDescent="0.25">
      <c r="A21">
        <v>19</v>
      </c>
      <c r="B21" s="1">
        <f t="shared" si="1"/>
        <v>5.9690260418206069</v>
      </c>
      <c r="C21" s="1">
        <f t="shared" si="9"/>
        <v>-0.30901699437494762</v>
      </c>
      <c r="D21" s="7">
        <v>243</v>
      </c>
      <c r="E21" s="7">
        <f t="shared" si="2"/>
        <v>-39</v>
      </c>
      <c r="G21">
        <f t="shared" si="11"/>
        <v>19</v>
      </c>
      <c r="H21">
        <f t="shared" si="3"/>
        <v>0.46633015951723489</v>
      </c>
      <c r="I21">
        <f t="shared" si="4"/>
        <v>13</v>
      </c>
      <c r="J21">
        <f t="shared" si="5"/>
        <v>26</v>
      </c>
      <c r="K21">
        <f t="shared" si="6"/>
        <v>39</v>
      </c>
      <c r="L21">
        <f t="shared" si="7"/>
        <v>75</v>
      </c>
      <c r="M21" s="8">
        <f t="shared" si="12"/>
        <v>55.615384615384613</v>
      </c>
      <c r="N21">
        <f t="shared" si="8"/>
        <v>1.4852542507504154</v>
      </c>
    </row>
    <row r="22" spans="1:14" x14ac:dyDescent="0.25">
      <c r="A22">
        <v>20</v>
      </c>
      <c r="B22" s="1">
        <f t="shared" si="1"/>
        <v>6.2831853071795862</v>
      </c>
      <c r="C22" s="1">
        <f t="shared" si="9"/>
        <v>-2.45029690981724E-16</v>
      </c>
      <c r="D22" s="7">
        <f t="shared" si="10"/>
        <v>255</v>
      </c>
      <c r="E22" s="7">
        <f t="shared" si="2"/>
        <v>0</v>
      </c>
      <c r="G22">
        <f t="shared" si="11"/>
        <v>20</v>
      </c>
      <c r="H22">
        <f t="shared" si="3"/>
        <v>0.49087385212340517</v>
      </c>
      <c r="I22">
        <f t="shared" si="4"/>
        <v>13</v>
      </c>
      <c r="J22">
        <f t="shared" si="5"/>
        <v>26</v>
      </c>
      <c r="K22">
        <f t="shared" si="6"/>
        <v>39</v>
      </c>
      <c r="L22">
        <f t="shared" si="7"/>
        <v>75</v>
      </c>
      <c r="M22" s="8">
        <f t="shared" si="12"/>
        <v>58.384615384615387</v>
      </c>
      <c r="N22">
        <f t="shared" si="8"/>
        <v>1.482770192286317</v>
      </c>
    </row>
    <row r="23" spans="1:14" x14ac:dyDescent="0.25">
      <c r="A23">
        <v>21</v>
      </c>
      <c r="B23" s="1">
        <f t="shared" si="1"/>
        <v>6.5973445725385655</v>
      </c>
      <c r="C23" s="1">
        <f t="shared" si="9"/>
        <v>0.30901699437494717</v>
      </c>
      <c r="D23" s="9">
        <v>256</v>
      </c>
      <c r="E23" s="9">
        <v>0</v>
      </c>
      <c r="G23">
        <f t="shared" si="11"/>
        <v>21</v>
      </c>
      <c r="H23">
        <f t="shared" si="3"/>
        <v>0.51541754472957546</v>
      </c>
      <c r="I23">
        <f t="shared" si="4"/>
        <v>13</v>
      </c>
      <c r="J23">
        <f t="shared" si="5"/>
        <v>26</v>
      </c>
      <c r="K23">
        <f t="shared" si="6"/>
        <v>39</v>
      </c>
      <c r="L23">
        <f t="shared" si="7"/>
        <v>75</v>
      </c>
      <c r="M23" s="8">
        <f t="shared" si="12"/>
        <v>61.153846153846153</v>
      </c>
      <c r="N23">
        <f t="shared" si="8"/>
        <v>1.4442242593364227</v>
      </c>
    </row>
    <row r="24" spans="1:14" x14ac:dyDescent="0.25">
      <c r="G24">
        <f t="shared" si="11"/>
        <v>22</v>
      </c>
      <c r="H24">
        <f t="shared" si="3"/>
        <v>0.53996123733574564</v>
      </c>
      <c r="I24">
        <f t="shared" si="4"/>
        <v>13</v>
      </c>
      <c r="J24">
        <f t="shared" si="5"/>
        <v>26</v>
      </c>
      <c r="K24">
        <f t="shared" si="6"/>
        <v>39</v>
      </c>
      <c r="L24">
        <f t="shared" si="7"/>
        <v>75</v>
      </c>
      <c r="M24" s="8">
        <f t="shared" si="12"/>
        <v>63.92307692307692</v>
      </c>
      <c r="N24">
        <f t="shared" si="8"/>
        <v>1.3679715894622291</v>
      </c>
    </row>
    <row r="25" spans="1:14" x14ac:dyDescent="0.25">
      <c r="G25">
        <f t="shared" si="11"/>
        <v>23</v>
      </c>
      <c r="H25">
        <f t="shared" si="3"/>
        <v>0.56450492994191592</v>
      </c>
      <c r="I25">
        <f t="shared" si="4"/>
        <v>13</v>
      </c>
      <c r="J25">
        <f t="shared" si="5"/>
        <v>26</v>
      </c>
      <c r="K25">
        <f t="shared" si="6"/>
        <v>39</v>
      </c>
      <c r="L25">
        <f t="shared" si="7"/>
        <v>75</v>
      </c>
      <c r="M25" s="8">
        <f t="shared" si="12"/>
        <v>66.692307692307693</v>
      </c>
      <c r="N25">
        <f t="shared" si="8"/>
        <v>1.2523900333536488</v>
      </c>
    </row>
    <row r="26" spans="1:14" x14ac:dyDescent="0.25">
      <c r="G26">
        <f t="shared" si="11"/>
        <v>24</v>
      </c>
      <c r="H26">
        <f t="shared" si="3"/>
        <v>0.58904862254808621</v>
      </c>
      <c r="I26">
        <f t="shared" si="4"/>
        <v>13</v>
      </c>
      <c r="J26">
        <f t="shared" si="5"/>
        <v>26</v>
      </c>
      <c r="K26">
        <f t="shared" si="6"/>
        <v>39</v>
      </c>
      <c r="L26">
        <f t="shared" si="7"/>
        <v>75</v>
      </c>
      <c r="M26" s="8">
        <f t="shared" si="12"/>
        <v>69.461538461538453</v>
      </c>
      <c r="N26">
        <f t="shared" si="8"/>
        <v>1.0958811319510176</v>
      </c>
    </row>
    <row r="27" spans="1:14" x14ac:dyDescent="0.25">
      <c r="G27">
        <f t="shared" si="11"/>
        <v>25</v>
      </c>
      <c r="H27">
        <f t="shared" si="3"/>
        <v>0.6135923151542565</v>
      </c>
      <c r="I27">
        <f t="shared" si="4"/>
        <v>13</v>
      </c>
      <c r="J27">
        <f t="shared" si="5"/>
        <v>26</v>
      </c>
      <c r="K27">
        <f t="shared" si="6"/>
        <v>39</v>
      </c>
      <c r="L27">
        <f t="shared" si="7"/>
        <v>75</v>
      </c>
      <c r="M27" s="8">
        <f t="shared" si="12"/>
        <v>72.230769230769226</v>
      </c>
      <c r="N27">
        <f t="shared" si="8"/>
        <v>0.89687107929712795</v>
      </c>
    </row>
    <row r="28" spans="1:14" x14ac:dyDescent="0.25">
      <c r="G28" s="3">
        <f t="shared" si="11"/>
        <v>26</v>
      </c>
      <c r="H28" s="3">
        <f t="shared" si="3"/>
        <v>0.63813600776042678</v>
      </c>
      <c r="I28" s="3">
        <f t="shared" si="4"/>
        <v>26</v>
      </c>
      <c r="J28" s="3">
        <f t="shared" si="5"/>
        <v>38</v>
      </c>
      <c r="K28" s="3">
        <f t="shared" si="6"/>
        <v>75</v>
      </c>
      <c r="L28" s="3">
        <f t="shared" si="7"/>
        <v>103</v>
      </c>
      <c r="M28" s="5">
        <f t="shared" si="12"/>
        <v>75</v>
      </c>
      <c r="N28" s="3">
        <f t="shared" si="8"/>
        <v>0.65381167053904221</v>
      </c>
    </row>
    <row r="29" spans="1:14" x14ac:dyDescent="0.25">
      <c r="G29">
        <f t="shared" si="11"/>
        <v>27</v>
      </c>
      <c r="H29">
        <f t="shared" si="3"/>
        <v>0.66267970036659696</v>
      </c>
      <c r="I29">
        <f t="shared" si="4"/>
        <v>26</v>
      </c>
      <c r="J29">
        <f t="shared" si="5"/>
        <v>38</v>
      </c>
      <c r="K29">
        <f t="shared" si="6"/>
        <v>75</v>
      </c>
      <c r="L29">
        <f t="shared" si="7"/>
        <v>103</v>
      </c>
      <c r="M29" s="8">
        <f t="shared" si="12"/>
        <v>77.333333333333329</v>
      </c>
      <c r="N29">
        <f t="shared" si="8"/>
        <v>0.80107867040628378</v>
      </c>
    </row>
    <row r="30" spans="1:14" x14ac:dyDescent="0.25">
      <c r="G30">
        <f t="shared" si="11"/>
        <v>28</v>
      </c>
      <c r="H30">
        <f t="shared" si="3"/>
        <v>0.68722339297276724</v>
      </c>
      <c r="I30">
        <f t="shared" si="4"/>
        <v>26</v>
      </c>
      <c r="J30">
        <f t="shared" si="5"/>
        <v>38</v>
      </c>
      <c r="K30">
        <f t="shared" si="6"/>
        <v>75</v>
      </c>
      <c r="L30">
        <f t="shared" si="7"/>
        <v>103</v>
      </c>
      <c r="M30" s="8">
        <f t="shared" si="12"/>
        <v>79.666666666666671</v>
      </c>
      <c r="N30">
        <f t="shared" si="8"/>
        <v>0.90128042211630088</v>
      </c>
    </row>
    <row r="31" spans="1:14" x14ac:dyDescent="0.25">
      <c r="G31">
        <f t="shared" si="11"/>
        <v>29</v>
      </c>
      <c r="H31">
        <f t="shared" si="3"/>
        <v>0.71176708557893753</v>
      </c>
      <c r="I31">
        <f t="shared" si="4"/>
        <v>26</v>
      </c>
      <c r="J31">
        <f t="shared" si="5"/>
        <v>38</v>
      </c>
      <c r="K31">
        <f t="shared" si="6"/>
        <v>75</v>
      </c>
      <c r="L31">
        <f t="shared" si="7"/>
        <v>103</v>
      </c>
      <c r="M31" s="8">
        <f t="shared" si="12"/>
        <v>82</v>
      </c>
      <c r="N31">
        <f t="shared" si="8"/>
        <v>0.9529510551296454</v>
      </c>
    </row>
    <row r="32" spans="1:14" x14ac:dyDescent="0.25">
      <c r="G32">
        <f t="shared" si="11"/>
        <v>30</v>
      </c>
      <c r="H32">
        <f t="shared" si="3"/>
        <v>0.73631077818510771</v>
      </c>
      <c r="I32">
        <f t="shared" si="4"/>
        <v>26</v>
      </c>
      <c r="J32">
        <f t="shared" si="5"/>
        <v>38</v>
      </c>
      <c r="K32">
        <f t="shared" si="6"/>
        <v>75</v>
      </c>
      <c r="L32">
        <f t="shared" si="7"/>
        <v>103</v>
      </c>
      <c r="M32" s="8">
        <f t="shared" si="12"/>
        <v>84.333333333333329</v>
      </c>
      <c r="N32">
        <f t="shared" si="8"/>
        <v>0.95465393223800277</v>
      </c>
    </row>
    <row r="33" spans="1:14" x14ac:dyDescent="0.25">
      <c r="G33">
        <f t="shared" si="11"/>
        <v>31</v>
      </c>
      <c r="H33">
        <f t="shared" si="3"/>
        <v>0.76085447079127799</v>
      </c>
      <c r="I33">
        <f t="shared" si="4"/>
        <v>26</v>
      </c>
      <c r="J33">
        <f t="shared" si="5"/>
        <v>38</v>
      </c>
      <c r="K33">
        <f t="shared" si="6"/>
        <v>75</v>
      </c>
      <c r="L33">
        <f t="shared" si="7"/>
        <v>103</v>
      </c>
      <c r="M33" s="8">
        <f t="shared" si="12"/>
        <v>86.666666666666671</v>
      </c>
      <c r="N33">
        <f t="shared" si="8"/>
        <v>0.90498251494081217</v>
      </c>
    </row>
    <row r="34" spans="1:14" x14ac:dyDescent="0.25">
      <c r="G34">
        <f t="shared" si="11"/>
        <v>32</v>
      </c>
      <c r="H34">
        <f t="shared" si="3"/>
        <v>0.78539816339744828</v>
      </c>
      <c r="I34">
        <f t="shared" si="4"/>
        <v>26</v>
      </c>
      <c r="J34">
        <f t="shared" si="5"/>
        <v>38</v>
      </c>
      <c r="K34">
        <f t="shared" si="6"/>
        <v>75</v>
      </c>
      <c r="L34">
        <f t="shared" si="7"/>
        <v>103</v>
      </c>
      <c r="M34" s="8">
        <f t="shared" si="12"/>
        <v>89</v>
      </c>
      <c r="N34">
        <f t="shared" si="8"/>
        <v>0.80256121069152186</v>
      </c>
    </row>
    <row r="35" spans="1:14" x14ac:dyDescent="0.25">
      <c r="G35">
        <f t="shared" si="11"/>
        <v>33</v>
      </c>
      <c r="H35">
        <f t="shared" si="3"/>
        <v>0.80994185600361857</v>
      </c>
      <c r="I35">
        <f t="shared" si="4"/>
        <v>26</v>
      </c>
      <c r="J35">
        <f t="shared" si="5"/>
        <v>38</v>
      </c>
      <c r="K35">
        <f t="shared" si="6"/>
        <v>75</v>
      </c>
      <c r="L35">
        <f t="shared" si="7"/>
        <v>103</v>
      </c>
      <c r="M35" s="8">
        <f t="shared" si="12"/>
        <v>91.333333333333329</v>
      </c>
      <c r="N35">
        <f t="shared" si="8"/>
        <v>0.6460462015029691</v>
      </c>
    </row>
    <row r="36" spans="1:14" ht="15.75" x14ac:dyDescent="0.3">
      <c r="A36" s="6" t="s">
        <v>15</v>
      </c>
      <c r="G36">
        <f t="shared" si="11"/>
        <v>34</v>
      </c>
      <c r="H36">
        <f t="shared" si="3"/>
        <v>0.83448554860978885</v>
      </c>
      <c r="I36">
        <f t="shared" si="4"/>
        <v>26</v>
      </c>
      <c r="J36">
        <f t="shared" si="5"/>
        <v>38</v>
      </c>
      <c r="K36">
        <f t="shared" si="6"/>
        <v>75</v>
      </c>
      <c r="L36">
        <f t="shared" si="7"/>
        <v>103</v>
      </c>
      <c r="M36" s="8">
        <f t="shared" si="12"/>
        <v>93.666666666666671</v>
      </c>
      <c r="N36">
        <f t="shared" si="8"/>
        <v>0.43412625341314026</v>
      </c>
    </row>
    <row r="37" spans="1:14" ht="15.75" x14ac:dyDescent="0.3">
      <c r="A37" s="6" t="str">
        <f>CONCATENATE("  ",D2,", ",D3,", ",D4,", ",D5,", ",D6,", ",D7,", ",D8,", ",D9,",")</f>
        <v xml:space="preserve">  0, 13, 26, 38, 51, 64, 77, 90,</v>
      </c>
      <c r="G37">
        <f t="shared" si="11"/>
        <v>35</v>
      </c>
      <c r="H37">
        <f t="shared" si="3"/>
        <v>0.85902924121595903</v>
      </c>
      <c r="I37">
        <f t="shared" si="4"/>
        <v>26</v>
      </c>
      <c r="J37">
        <f t="shared" si="5"/>
        <v>38</v>
      </c>
      <c r="K37">
        <f t="shared" si="6"/>
        <v>75</v>
      </c>
      <c r="L37">
        <f t="shared" si="7"/>
        <v>103</v>
      </c>
      <c r="M37" s="8">
        <f t="shared" si="12"/>
        <v>96</v>
      </c>
      <c r="N37">
        <f t="shared" si="8"/>
        <v>0.16552350632352386</v>
      </c>
    </row>
    <row r="38" spans="1:14" ht="15.75" x14ac:dyDescent="0.3">
      <c r="A38" s="6" t="str">
        <f>CONCATENATE("  ",D10,", ",D11,", ",D12,", ",D13,", ",D14,", ",D15,", ",D16,",")</f>
        <v xml:space="preserve">  102, 115, 128, 141, 154, 166, 179,</v>
      </c>
      <c r="G38">
        <f t="shared" si="11"/>
        <v>36</v>
      </c>
      <c r="H38">
        <f t="shared" si="3"/>
        <v>0.88357293382212931</v>
      </c>
      <c r="I38">
        <f t="shared" si="4"/>
        <v>26</v>
      </c>
      <c r="J38">
        <f t="shared" si="5"/>
        <v>38</v>
      </c>
      <c r="K38">
        <f t="shared" si="6"/>
        <v>75</v>
      </c>
      <c r="L38">
        <f t="shared" si="7"/>
        <v>103</v>
      </c>
      <c r="M38" s="8">
        <f t="shared" si="12"/>
        <v>98.333333333333329</v>
      </c>
      <c r="N38">
        <f t="shared" si="8"/>
        <v>0.16100575626573743</v>
      </c>
    </row>
    <row r="39" spans="1:14" ht="15.75" x14ac:dyDescent="0.3">
      <c r="A39" s="6" t="str">
        <f>CONCATENATE("  ",D17,", ",D18,", ",D19,", ",D20,", ",D21,", ",D22,", ",D23,"};")</f>
        <v xml:space="preserve">  192, 205, 218, 230, 243, 255, 256};</v>
      </c>
      <c r="G39">
        <f t="shared" si="11"/>
        <v>37</v>
      </c>
      <c r="H39">
        <f t="shared" si="3"/>
        <v>0.9081166264282996</v>
      </c>
      <c r="I39">
        <f t="shared" si="4"/>
        <v>26</v>
      </c>
      <c r="J39">
        <f t="shared" si="5"/>
        <v>38</v>
      </c>
      <c r="K39">
        <f t="shared" si="6"/>
        <v>75</v>
      </c>
      <c r="L39">
        <f t="shared" si="7"/>
        <v>103</v>
      </c>
      <c r="M39" s="8">
        <f t="shared" si="12"/>
        <v>100.66666666666667</v>
      </c>
      <c r="N39">
        <f t="shared" si="8"/>
        <v>0.54667035808768105</v>
      </c>
    </row>
    <row r="40" spans="1:14" x14ac:dyDescent="0.25">
      <c r="G40" s="3">
        <f t="shared" si="11"/>
        <v>38</v>
      </c>
      <c r="H40" s="3">
        <f t="shared" si="3"/>
        <v>0.93266031903446978</v>
      </c>
      <c r="I40" s="3">
        <f t="shared" si="4"/>
        <v>38</v>
      </c>
      <c r="J40" s="3">
        <f t="shared" si="5"/>
        <v>51</v>
      </c>
      <c r="K40" s="3">
        <f t="shared" si="6"/>
        <v>103</v>
      </c>
      <c r="L40" s="3">
        <f t="shared" si="7"/>
        <v>121</v>
      </c>
      <c r="M40" s="5">
        <f t="shared" si="12"/>
        <v>103</v>
      </c>
      <c r="N40" s="3">
        <f t="shared" si="8"/>
        <v>0.99264350195809925</v>
      </c>
    </row>
    <row r="41" spans="1:14" ht="15.75" x14ac:dyDescent="0.3">
      <c r="A41" s="6" t="s">
        <v>14</v>
      </c>
      <c r="G41">
        <f t="shared" si="11"/>
        <v>39</v>
      </c>
      <c r="H41">
        <f t="shared" si="3"/>
        <v>0.95720401164064006</v>
      </c>
      <c r="I41">
        <f t="shared" si="4"/>
        <v>38</v>
      </c>
      <c r="J41">
        <f t="shared" si="5"/>
        <v>51</v>
      </c>
      <c r="K41">
        <f t="shared" si="6"/>
        <v>103</v>
      </c>
      <c r="L41">
        <f t="shared" si="7"/>
        <v>121</v>
      </c>
      <c r="M41" s="8">
        <f t="shared" si="12"/>
        <v>104.38461538461539</v>
      </c>
      <c r="N41">
        <f t="shared" si="8"/>
        <v>0.55134411436425523</v>
      </c>
    </row>
    <row r="42" spans="1:14" ht="15.75" x14ac:dyDescent="0.3">
      <c r="A42" s="6" t="str">
        <f>CONCATENATE("  ",E2,", ",E3,", ",E4,", ",E5,", ",E6,", ",E7,", ",E8,", ",E9,",")</f>
        <v xml:space="preserve">  0, 39, 75, 103, 121, 127, 121, 103,</v>
      </c>
      <c r="G42">
        <f t="shared" si="11"/>
        <v>40</v>
      </c>
      <c r="H42">
        <f t="shared" si="3"/>
        <v>0.98174770424681035</v>
      </c>
      <c r="I42">
        <f t="shared" si="4"/>
        <v>38</v>
      </c>
      <c r="J42">
        <f t="shared" si="5"/>
        <v>51</v>
      </c>
      <c r="K42">
        <f t="shared" si="6"/>
        <v>103</v>
      </c>
      <c r="L42">
        <f t="shared" si="7"/>
        <v>121</v>
      </c>
      <c r="M42" s="8">
        <f t="shared" si="12"/>
        <v>105.76923076923077</v>
      </c>
      <c r="N42">
        <f t="shared" si="8"/>
        <v>0.17259000680752479</v>
      </c>
    </row>
    <row r="43" spans="1:14" ht="15.75" x14ac:dyDescent="0.3">
      <c r="A43" s="6" t="str">
        <f>CONCATENATE("  ",E10,", ",E11,", ",E12,", ",E13,", ",E14,", ",E15,", ",E16,",")</f>
        <v xml:space="preserve">  75, 39, 0, -39, -75, -103, -121,</v>
      </c>
      <c r="G43">
        <f t="shared" si="11"/>
        <v>41</v>
      </c>
      <c r="H43">
        <f t="shared" si="3"/>
        <v>1.0062913968529805</v>
      </c>
      <c r="I43">
        <f t="shared" si="4"/>
        <v>38</v>
      </c>
      <c r="J43">
        <f t="shared" si="5"/>
        <v>51</v>
      </c>
      <c r="K43">
        <f t="shared" si="6"/>
        <v>103</v>
      </c>
      <c r="L43">
        <f t="shared" si="7"/>
        <v>121</v>
      </c>
      <c r="M43" s="8">
        <f t="shared" si="12"/>
        <v>107.15384615384616</v>
      </c>
      <c r="N43">
        <f t="shared" si="8"/>
        <v>0.14255663286662923</v>
      </c>
    </row>
    <row r="44" spans="1:14" ht="15.75" x14ac:dyDescent="0.3">
      <c r="A44" s="6" t="str">
        <f>CONCATENATE("  ",E17,", ",E18,", ",E19,", ",E20,", ",E21,", ",E22,", ",E23,"};")</f>
        <v xml:space="preserve">  -127, -121, -103, -75, -39, 0, 0};</v>
      </c>
      <c r="G44">
        <f t="shared" si="11"/>
        <v>42</v>
      </c>
      <c r="H44">
        <f t="shared" si="3"/>
        <v>1.0308350894591509</v>
      </c>
      <c r="I44">
        <f t="shared" si="4"/>
        <v>38</v>
      </c>
      <c r="J44">
        <f t="shared" si="5"/>
        <v>51</v>
      </c>
      <c r="K44">
        <f t="shared" si="6"/>
        <v>103</v>
      </c>
      <c r="L44">
        <f t="shared" si="7"/>
        <v>121</v>
      </c>
      <c r="M44" s="8">
        <f t="shared" si="12"/>
        <v>108.53846153846153</v>
      </c>
      <c r="N44">
        <f t="shared" si="8"/>
        <v>0.39307193157303288</v>
      </c>
    </row>
    <row r="45" spans="1:14" x14ac:dyDescent="0.25">
      <c r="G45">
        <f t="shared" si="11"/>
        <v>43</v>
      </c>
      <c r="H45">
        <f t="shared" si="3"/>
        <v>1.0553787820653211</v>
      </c>
      <c r="I45">
        <f t="shared" si="4"/>
        <v>38</v>
      </c>
      <c r="J45">
        <f t="shared" si="5"/>
        <v>51</v>
      </c>
      <c r="K45">
        <f t="shared" si="6"/>
        <v>103</v>
      </c>
      <c r="L45">
        <f t="shared" si="7"/>
        <v>121</v>
      </c>
      <c r="M45" s="8">
        <f t="shared" si="12"/>
        <v>109.92307692307692</v>
      </c>
      <c r="N45">
        <f t="shared" si="8"/>
        <v>0.57797094772942614</v>
      </c>
    </row>
    <row r="46" spans="1:14" ht="15.75" x14ac:dyDescent="0.3">
      <c r="A46" s="6" t="str">
        <f>CONCATENATE("IxTab DCD ",D2,", ",D3,", ",D4,", ",D5,", ",D6,", ",D7,", ",D8,", ",D9)</f>
        <v>IxTab DCD 0, 13, 26, 38, 51, 64, 77, 90</v>
      </c>
      <c r="G46">
        <f t="shared" si="11"/>
        <v>44</v>
      </c>
      <c r="H46">
        <f t="shared" si="3"/>
        <v>1.0799224746714913</v>
      </c>
      <c r="I46">
        <f t="shared" si="4"/>
        <v>38</v>
      </c>
      <c r="J46">
        <f t="shared" si="5"/>
        <v>51</v>
      </c>
      <c r="K46">
        <f t="shared" si="6"/>
        <v>103</v>
      </c>
      <c r="L46">
        <f t="shared" si="7"/>
        <v>121</v>
      </c>
      <c r="M46" s="8">
        <f t="shared" si="12"/>
        <v>111.30769230769231</v>
      </c>
      <c r="N46">
        <f t="shared" si="8"/>
        <v>0.69630826454877592</v>
      </c>
    </row>
    <row r="47" spans="1:14" ht="15.75" x14ac:dyDescent="0.3">
      <c r="A47" s="6" t="str">
        <f>CONCATENATE("      DCD ",D10,", ",D11,", ",D12,", ",D13,", ",D14,", ",D15,", ",D16)</f>
        <v xml:space="preserve">      DCD 102, 115, 128, 141, 154, 166, 179</v>
      </c>
      <c r="G47">
        <f t="shared" si="11"/>
        <v>45</v>
      </c>
      <c r="H47">
        <f t="shared" si="3"/>
        <v>1.1044661672776617</v>
      </c>
      <c r="I47">
        <f t="shared" si="4"/>
        <v>38</v>
      </c>
      <c r="J47">
        <f t="shared" si="5"/>
        <v>51</v>
      </c>
      <c r="K47">
        <f t="shared" si="6"/>
        <v>103</v>
      </c>
      <c r="L47">
        <f t="shared" si="7"/>
        <v>121</v>
      </c>
      <c r="M47" s="8">
        <f t="shared" si="12"/>
        <v>112.69230769230769</v>
      </c>
      <c r="N47">
        <f t="shared" si="8"/>
        <v>0.74717855952275158</v>
      </c>
    </row>
    <row r="48" spans="1:14" ht="15.75" x14ac:dyDescent="0.3">
      <c r="A48" s="6" t="str">
        <f>CONCATENATE("      DCD ",D17,", ",D18,", ",D19,", ",D20,", ",D21,", ",D22,", ",D23)</f>
        <v xml:space="preserve">      DCD 192, 205, 218, 230, 243, 255, 256</v>
      </c>
      <c r="G48">
        <f t="shared" si="11"/>
        <v>46</v>
      </c>
      <c r="H48">
        <f t="shared" si="3"/>
        <v>1.1290098598838318</v>
      </c>
      <c r="I48">
        <f t="shared" si="4"/>
        <v>38</v>
      </c>
      <c r="J48">
        <f t="shared" si="5"/>
        <v>51</v>
      </c>
      <c r="K48">
        <f t="shared" si="6"/>
        <v>103</v>
      </c>
      <c r="L48">
        <f t="shared" si="7"/>
        <v>121</v>
      </c>
      <c r="M48" s="8">
        <f t="shared" si="12"/>
        <v>114.07692307692308</v>
      </c>
      <c r="N48">
        <f t="shared" si="8"/>
        <v>0.72971714975422231</v>
      </c>
    </row>
    <row r="49" spans="1:14" x14ac:dyDescent="0.25">
      <c r="G49">
        <f t="shared" si="11"/>
        <v>47</v>
      </c>
      <c r="H49">
        <f t="shared" si="3"/>
        <v>1.1535535524900022</v>
      </c>
      <c r="I49">
        <f t="shared" si="4"/>
        <v>38</v>
      </c>
      <c r="J49">
        <f t="shared" si="5"/>
        <v>51</v>
      </c>
      <c r="K49">
        <f t="shared" si="6"/>
        <v>103</v>
      </c>
      <c r="L49">
        <f t="shared" si="7"/>
        <v>121</v>
      </c>
      <c r="M49" s="8">
        <f t="shared" si="12"/>
        <v>115.46153846153847</v>
      </c>
      <c r="N49">
        <f t="shared" si="8"/>
        <v>0.64310051280993719</v>
      </c>
    </row>
    <row r="50" spans="1:14" ht="15.75" x14ac:dyDescent="0.3">
      <c r="A50" s="6" t="str">
        <f>CONCATENATE("IyTab DCD ",E2,", ",E3,", ",E4,", ",E5,", ",E6,", ",E7,", ",E8,", ",E9)</f>
        <v>IyTab DCD 0, 39, 75, 103, 121, 127, 121, 103</v>
      </c>
      <c r="G50">
        <f t="shared" si="11"/>
        <v>48</v>
      </c>
      <c r="H50">
        <f t="shared" si="3"/>
        <v>1.1780972450961724</v>
      </c>
      <c r="I50">
        <f t="shared" si="4"/>
        <v>38</v>
      </c>
      <c r="J50">
        <f t="shared" si="5"/>
        <v>51</v>
      </c>
      <c r="K50">
        <f t="shared" si="6"/>
        <v>103</v>
      </c>
      <c r="L50">
        <f t="shared" si="7"/>
        <v>121</v>
      </c>
      <c r="M50" s="8">
        <f t="shared" si="12"/>
        <v>116.84615384615384</v>
      </c>
      <c r="N50">
        <f t="shared" si="8"/>
        <v>0.48654678277956975</v>
      </c>
    </row>
    <row r="51" spans="1:14" ht="15.75" x14ac:dyDescent="0.3">
      <c r="A51" s="6" t="str">
        <f>CONCATENATE("      DCD ",E10,", ",E11,", ",E12,", ",E13,", ",E14,", ",E15,", ",E16)</f>
        <v xml:space="preserve">      DCD 75, 39, 0, -39, -75, -103, -121</v>
      </c>
      <c r="G51">
        <f t="shared" si="11"/>
        <v>49</v>
      </c>
      <c r="H51">
        <f t="shared" si="3"/>
        <v>1.2026409377023426</v>
      </c>
      <c r="I51">
        <f t="shared" si="4"/>
        <v>38</v>
      </c>
      <c r="J51">
        <f t="shared" si="5"/>
        <v>51</v>
      </c>
      <c r="K51">
        <f t="shared" si="6"/>
        <v>103</v>
      </c>
      <c r="L51">
        <f t="shared" si="7"/>
        <v>121</v>
      </c>
      <c r="M51" s="8">
        <f t="shared" si="12"/>
        <v>118.23076923076923</v>
      </c>
      <c r="N51">
        <f t="shared" si="8"/>
        <v>0.25931622124261366</v>
      </c>
    </row>
    <row r="52" spans="1:14" ht="15.75" x14ac:dyDescent="0.3">
      <c r="A52" s="6" t="str">
        <f>CONCATENATE("      DCD ",E17,", ",E18,", ",E19,", ",E20,", ",E21,", ",E22,", ",E23)</f>
        <v xml:space="preserve">      DCD -127, -121, -103, -75, -39, 0, 0</v>
      </c>
      <c r="G52">
        <f t="shared" si="11"/>
        <v>50</v>
      </c>
      <c r="H52">
        <f t="shared" si="3"/>
        <v>1.227184630308513</v>
      </c>
      <c r="I52">
        <f t="shared" si="4"/>
        <v>38</v>
      </c>
      <c r="J52">
        <f t="shared" si="5"/>
        <v>51</v>
      </c>
      <c r="K52">
        <f t="shared" si="6"/>
        <v>103</v>
      </c>
      <c r="L52">
        <f t="shared" si="7"/>
        <v>121</v>
      </c>
      <c r="M52" s="8">
        <f t="shared" si="12"/>
        <v>119.61538461538461</v>
      </c>
      <c r="N52">
        <f t="shared" si="8"/>
        <v>3.9288337140973795E-2</v>
      </c>
    </row>
    <row r="53" spans="1:14" x14ac:dyDescent="0.25">
      <c r="G53" s="3">
        <f t="shared" si="11"/>
        <v>51</v>
      </c>
      <c r="H53" s="3">
        <f t="shared" si="3"/>
        <v>1.2517283229146832</v>
      </c>
      <c r="I53" s="3">
        <f t="shared" si="4"/>
        <v>51</v>
      </c>
      <c r="J53" s="3">
        <f t="shared" si="5"/>
        <v>64</v>
      </c>
      <c r="K53" s="3">
        <f t="shared" si="6"/>
        <v>121</v>
      </c>
      <c r="L53" s="3">
        <f t="shared" si="7"/>
        <v>127</v>
      </c>
      <c r="M53" s="5">
        <f t="shared" si="12"/>
        <v>121</v>
      </c>
      <c r="N53" s="3">
        <f t="shared" si="8"/>
        <v>0.40992106468434031</v>
      </c>
    </row>
    <row r="54" spans="1:14" x14ac:dyDescent="0.25">
      <c r="G54">
        <f t="shared" si="11"/>
        <v>52</v>
      </c>
      <c r="H54">
        <f t="shared" si="3"/>
        <v>1.2762720155208536</v>
      </c>
      <c r="I54">
        <f t="shared" si="4"/>
        <v>51</v>
      </c>
      <c r="J54">
        <f t="shared" si="5"/>
        <v>64</v>
      </c>
      <c r="K54">
        <f t="shared" si="6"/>
        <v>121</v>
      </c>
      <c r="L54">
        <f t="shared" si="7"/>
        <v>127</v>
      </c>
      <c r="M54" s="8">
        <f t="shared" si="12"/>
        <v>121.46153846153847</v>
      </c>
      <c r="N54">
        <f t="shared" si="8"/>
        <v>6.9884176452063684E-2</v>
      </c>
    </row>
    <row r="55" spans="1:14" x14ac:dyDescent="0.25">
      <c r="G55">
        <f t="shared" si="11"/>
        <v>53</v>
      </c>
      <c r="H55">
        <f t="shared" si="3"/>
        <v>1.3008157081270237</v>
      </c>
      <c r="I55">
        <f t="shared" si="4"/>
        <v>51</v>
      </c>
      <c r="J55">
        <f t="shared" si="5"/>
        <v>64</v>
      </c>
      <c r="K55">
        <f t="shared" si="6"/>
        <v>121</v>
      </c>
      <c r="L55">
        <f t="shared" si="7"/>
        <v>127</v>
      </c>
      <c r="M55" s="8">
        <f t="shared" si="12"/>
        <v>121.92307692307692</v>
      </c>
      <c r="N55">
        <f t="shared" si="8"/>
        <v>0.47648343294393669</v>
      </c>
    </row>
    <row r="56" spans="1:14" x14ac:dyDescent="0.25">
      <c r="G56">
        <f t="shared" si="11"/>
        <v>54</v>
      </c>
      <c r="H56">
        <f t="shared" si="3"/>
        <v>1.3253594007331939</v>
      </c>
      <c r="I56">
        <f t="shared" si="4"/>
        <v>51</v>
      </c>
      <c r="J56">
        <f t="shared" si="5"/>
        <v>64</v>
      </c>
      <c r="K56">
        <f t="shared" si="6"/>
        <v>121</v>
      </c>
      <c r="L56">
        <f t="shared" si="7"/>
        <v>127</v>
      </c>
      <c r="M56" s="8">
        <f t="shared" si="12"/>
        <v>122.38461538461539</v>
      </c>
      <c r="N56">
        <f t="shared" si="8"/>
        <v>0.80935377109169337</v>
      </c>
    </row>
    <row r="57" spans="1:14" x14ac:dyDescent="0.25">
      <c r="G57">
        <f t="shared" si="11"/>
        <v>55</v>
      </c>
      <c r="H57">
        <f t="shared" si="3"/>
        <v>1.3499030933393643</v>
      </c>
      <c r="I57">
        <f t="shared" si="4"/>
        <v>51</v>
      </c>
      <c r="J57">
        <f t="shared" si="5"/>
        <v>64</v>
      </c>
      <c r="K57">
        <f t="shared" si="6"/>
        <v>121</v>
      </c>
      <c r="L57">
        <f t="shared" si="7"/>
        <v>127</v>
      </c>
      <c r="M57" s="8">
        <f t="shared" si="12"/>
        <v>122.84615384615384</v>
      </c>
      <c r="N57">
        <f t="shared" si="8"/>
        <v>1.0680166687392898</v>
      </c>
    </row>
    <row r="58" spans="1:14" x14ac:dyDescent="0.25">
      <c r="G58">
        <f t="shared" si="11"/>
        <v>56</v>
      </c>
      <c r="H58">
        <f t="shared" si="3"/>
        <v>1.3744467859455345</v>
      </c>
      <c r="I58">
        <f t="shared" si="4"/>
        <v>51</v>
      </c>
      <c r="J58">
        <f t="shared" si="5"/>
        <v>64</v>
      </c>
      <c r="K58">
        <f t="shared" si="6"/>
        <v>121</v>
      </c>
      <c r="L58">
        <f t="shared" si="7"/>
        <v>127</v>
      </c>
      <c r="M58" s="8">
        <f t="shared" si="12"/>
        <v>123.30769230769231</v>
      </c>
      <c r="N58">
        <f t="shared" si="8"/>
        <v>1.2520383035179634</v>
      </c>
    </row>
    <row r="59" spans="1:14" x14ac:dyDescent="0.25">
      <c r="G59">
        <f t="shared" si="11"/>
        <v>57</v>
      </c>
      <c r="H59">
        <f t="shared" si="3"/>
        <v>1.3989904785517047</v>
      </c>
      <c r="I59">
        <f t="shared" si="4"/>
        <v>51</v>
      </c>
      <c r="J59">
        <f t="shared" si="5"/>
        <v>64</v>
      </c>
      <c r="K59">
        <f t="shared" si="6"/>
        <v>121</v>
      </c>
      <c r="L59">
        <f t="shared" si="7"/>
        <v>127</v>
      </c>
      <c r="M59" s="8">
        <f t="shared" si="12"/>
        <v>123.76923076923077</v>
      </c>
      <c r="N59">
        <f t="shared" si="8"/>
        <v>1.3610298141647661</v>
      </c>
    </row>
    <row r="60" spans="1:14" x14ac:dyDescent="0.25">
      <c r="G60">
        <f t="shared" si="11"/>
        <v>58</v>
      </c>
      <c r="H60">
        <f t="shared" si="3"/>
        <v>1.4235341711578751</v>
      </c>
      <c r="I60">
        <f t="shared" si="4"/>
        <v>51</v>
      </c>
      <c r="J60">
        <f t="shared" si="5"/>
        <v>64</v>
      </c>
      <c r="K60">
        <f t="shared" si="6"/>
        <v>121</v>
      </c>
      <c r="L60">
        <f t="shared" si="7"/>
        <v>127</v>
      </c>
      <c r="M60" s="8">
        <f t="shared" si="12"/>
        <v>124.23076923076923</v>
      </c>
      <c r="N60">
        <f t="shared" si="8"/>
        <v>1.394647534757965</v>
      </c>
    </row>
    <row r="61" spans="1:14" x14ac:dyDescent="0.25">
      <c r="G61">
        <f t="shared" si="11"/>
        <v>59</v>
      </c>
      <c r="H61">
        <f t="shared" si="3"/>
        <v>1.4480778637640452</v>
      </c>
      <c r="I61">
        <f t="shared" si="4"/>
        <v>51</v>
      </c>
      <c r="J61">
        <f t="shared" si="5"/>
        <v>64</v>
      </c>
      <c r="K61">
        <f t="shared" si="6"/>
        <v>121</v>
      </c>
      <c r="L61">
        <f t="shared" si="7"/>
        <v>127</v>
      </c>
      <c r="M61" s="8">
        <f t="shared" si="12"/>
        <v>124.69230769230769</v>
      </c>
      <c r="N61">
        <f t="shared" si="8"/>
        <v>1.3525932017284674</v>
      </c>
    </row>
    <row r="62" spans="1:14" x14ac:dyDescent="0.25">
      <c r="G62">
        <f t="shared" si="11"/>
        <v>60</v>
      </c>
      <c r="H62">
        <f t="shared" si="3"/>
        <v>1.4726215563702154</v>
      </c>
      <c r="I62">
        <f t="shared" si="4"/>
        <v>51</v>
      </c>
      <c r="J62">
        <f t="shared" si="5"/>
        <v>64</v>
      </c>
      <c r="K62">
        <f t="shared" si="6"/>
        <v>121</v>
      </c>
      <c r="L62">
        <f t="shared" si="7"/>
        <v>127</v>
      </c>
      <c r="M62" s="8">
        <f t="shared" si="12"/>
        <v>125.15384615384616</v>
      </c>
      <c r="N62">
        <f t="shared" si="8"/>
        <v>1.2346141335228396</v>
      </c>
    </row>
    <row r="63" spans="1:14" x14ac:dyDescent="0.25">
      <c r="G63">
        <f t="shared" si="11"/>
        <v>61</v>
      </c>
      <c r="H63">
        <f t="shared" si="3"/>
        <v>1.4971652489763858</v>
      </c>
      <c r="I63">
        <f t="shared" si="4"/>
        <v>51</v>
      </c>
      <c r="J63">
        <f t="shared" si="5"/>
        <v>64</v>
      </c>
      <c r="K63">
        <f t="shared" si="6"/>
        <v>121</v>
      </c>
      <c r="L63">
        <f t="shared" si="7"/>
        <v>127</v>
      </c>
      <c r="M63" s="8">
        <f t="shared" si="12"/>
        <v>125.61538461538461</v>
      </c>
      <c r="N63">
        <f t="shared" si="8"/>
        <v>1.0405033828090495</v>
      </c>
    </row>
    <row r="64" spans="1:14" x14ac:dyDescent="0.25">
      <c r="G64">
        <f t="shared" si="11"/>
        <v>62</v>
      </c>
      <c r="H64">
        <f t="shared" si="3"/>
        <v>1.521708941582556</v>
      </c>
      <c r="I64">
        <f t="shared" si="4"/>
        <v>51</v>
      </c>
      <c r="J64">
        <f t="shared" si="5"/>
        <v>64</v>
      </c>
      <c r="K64">
        <f t="shared" si="6"/>
        <v>121</v>
      </c>
      <c r="L64">
        <f t="shared" si="7"/>
        <v>127</v>
      </c>
      <c r="M64" s="8">
        <f t="shared" si="12"/>
        <v>126.07692307692308</v>
      </c>
      <c r="N64">
        <f t="shared" si="8"/>
        <v>0.77009986113381501</v>
      </c>
    </row>
    <row r="65" spans="7:14" x14ac:dyDescent="0.25">
      <c r="G65">
        <f t="shared" si="11"/>
        <v>63</v>
      </c>
      <c r="H65">
        <f t="shared" si="3"/>
        <v>1.5462526341887264</v>
      </c>
      <c r="I65">
        <f t="shared" si="4"/>
        <v>51</v>
      </c>
      <c r="J65">
        <f t="shared" si="5"/>
        <v>64</v>
      </c>
      <c r="K65">
        <f t="shared" si="6"/>
        <v>121</v>
      </c>
      <c r="L65">
        <f t="shared" si="7"/>
        <v>127</v>
      </c>
      <c r="M65" s="8">
        <f t="shared" si="12"/>
        <v>126.53846153846153</v>
      </c>
      <c r="N65">
        <f t="shared" si="8"/>
        <v>0.42328843595640819</v>
      </c>
    </row>
    <row r="66" spans="7:14" x14ac:dyDescent="0.25">
      <c r="G66" s="3">
        <f t="shared" si="11"/>
        <v>64</v>
      </c>
      <c r="H66" s="3">
        <f t="shared" si="3"/>
        <v>1.5707963267948966</v>
      </c>
      <c r="I66" s="3">
        <f t="shared" si="4"/>
        <v>64</v>
      </c>
      <c r="J66" s="3">
        <f t="shared" si="5"/>
        <v>77</v>
      </c>
      <c r="K66" s="3">
        <f t="shared" si="6"/>
        <v>127</v>
      </c>
      <c r="L66" s="3">
        <f t="shared" si="7"/>
        <v>121</v>
      </c>
      <c r="M66" s="5">
        <f t="shared" si="12"/>
        <v>127</v>
      </c>
      <c r="N66" s="3">
        <f t="shared" si="8"/>
        <v>0</v>
      </c>
    </row>
    <row r="67" spans="7:14" x14ac:dyDescent="0.25">
      <c r="G67">
        <f t="shared" si="11"/>
        <v>65</v>
      </c>
      <c r="H67">
        <f t="shared" ref="H67:H130" si="13">G67*2*PI()/256</f>
        <v>1.5953400194010667</v>
      </c>
      <c r="I67">
        <f t="shared" ref="I67:I130" si="14">IF(G67&lt;$D$3,$D$2,IF(G67&lt;$D$4,$D$3,IF(G67&lt;$D$5,$D$4,IF(G67&lt;$D$6,$D$5,IF(G67&lt;$D$7,$D$6,IF(G67&lt;$D$8,$D$7,IF(G67&lt;$D$9,$D$8,IF(G67&lt;$D$10,$D$9,IF(G67&lt;$D$11,$D$10,IF(G67&lt;$D$12,$D$11,IF(G67&lt;$D$13,$D$12,IF(G67&lt;$D$14,$D$13,IF(G67&lt;$D$15,$D$14,IF(G67&lt;$D$16,$D$15,IF(G67&lt;$D$17,$D$16,IF(G67&lt;$D$18,$D$17,IF(G67&lt;$D$19,$D$18,IF(G67&lt;$D$20,$D$19,IF(G67&lt;$D$21,$D$20,IF(G67&lt;$D$22,$D$21,$D$22))))))))))))))))))))</f>
        <v>64</v>
      </c>
      <c r="J67">
        <f t="shared" ref="J67:J130" si="15">IF(G67&lt;$D$3,$D$3,IF(G67&lt;$D$4,$D$4,IF(G67&lt;$D$5,$D$5,IF(G67&lt;$D$6,$D$6,IF(G67&lt;$D$7,$D$7,IF(G67&lt;$D$8,$D$8,IF(G67&lt;$D$9,$D$9,IF(G67&lt;$D$10,$D$10,IF(G67&lt;$D$11,$D$11,IF(G67&lt;$D$12,$D$12,IF(G67&lt;$D$13,$D$13,IF(G67&lt;$D$14,$D$14,IF(G67&lt;$D$15,$D$15,IF(G67&lt;$D$16,$D$16,IF(G67&lt;$D$17,$D$17,IF(G67&lt;$D$18,$D$18,IF(G67&lt;$D$19,$D$19,IF(G67&lt;$D$20,$D$20,IF(G67&lt;$D$21,$D$21,IF(G67&lt;$D$22,$D$22,256))))))))))))))))))))</f>
        <v>77</v>
      </c>
      <c r="K67">
        <f t="shared" ref="K67:K130" si="16">IF(G67&lt;$D$3,$E$2,IF(G67&lt;$D$4,$E$3,IF(G67&lt;$D$5,$E$4,IF(G67&lt;$D$6,$E$5,IF(G67&lt;$D$7,$E$6,IF(G67&lt;$D$8,$E$7,IF(G67&lt;$D$9,$E$8,IF(G67&lt;$D$10,$E$9,IF(G67&lt;$D$11,$E$10,IF(G67&lt;$D$12,$E$11,IF(G67&lt;$D$13,$E$12,IF(G67&lt;$D$14,$E$13,IF(G67&lt;$D$15,$E$14,IF(G67&lt;$D$16,$E$15,IF(G67&lt;$D$17,$E$16,IF(G67&lt;$D$18,$E$17,IF(G67&lt;$D$19,$E$18,IF(G67&lt;$D$20,$E$19,IF(G67&lt;$D$21,$E$20,IF(G67&lt;$D$22,$E$21,$E$22))))))))))))))))))))</f>
        <v>127</v>
      </c>
      <c r="L67">
        <f t="shared" ref="L67:L130" si="17">IF(G67&lt;$D$3,$E$3,IF(G67&lt;$D$4,$E$4,IF(G67&lt;$D$5,$E$5,IF(G67&lt;$D$6,$E$6,IF(G67&lt;$D$7,$E$7,IF(G67&lt;$D$8,$E$8,IF(G67&lt;$D$9,$E$9,IF(G67&lt;$D$10,$E$10,IF(G67&lt;$D$11,$E$11,IF(G67&lt;$D$12,$E$12,IF(G67&lt;$D$13,$E$13,IF(G67&lt;$D$14,$E$14,IF(G67&lt;$D$15,$E$15,IF(G67&lt;$D$16,$E$16,IF(G67&lt;$D$17,$E$17,IF(G67&lt;$D$18,$E$18,IF(G67&lt;$D$19,$E$19,IF(G67&lt;$D$20,$E$20,IF(G67&lt;$D$21,$E$21,IF(G67&lt;$D$22,$E$22,0))))))))))))))))))))</f>
        <v>121</v>
      </c>
      <c r="M67" s="8">
        <f t="shared" si="12"/>
        <v>126.53846153846153</v>
      </c>
      <c r="N67">
        <f t="shared" ref="N67:N130" si="18">ABS(127*SIN(H67)-M67)</f>
        <v>0.42328843595640819</v>
      </c>
    </row>
    <row r="68" spans="7:14" x14ac:dyDescent="0.25">
      <c r="G68">
        <f t="shared" si="11"/>
        <v>66</v>
      </c>
      <c r="H68">
        <f t="shared" si="13"/>
        <v>1.6198837120072371</v>
      </c>
      <c r="I68">
        <f t="shared" si="14"/>
        <v>64</v>
      </c>
      <c r="J68">
        <f t="shared" si="15"/>
        <v>77</v>
      </c>
      <c r="K68">
        <f t="shared" si="16"/>
        <v>127</v>
      </c>
      <c r="L68">
        <f t="shared" si="17"/>
        <v>121</v>
      </c>
      <c r="M68" s="8">
        <f t="shared" si="12"/>
        <v>126.07692307692308</v>
      </c>
      <c r="N68">
        <f t="shared" si="18"/>
        <v>0.77009986113381501</v>
      </c>
    </row>
    <row r="69" spans="7:14" x14ac:dyDescent="0.25">
      <c r="G69">
        <f t="shared" si="11"/>
        <v>67</v>
      </c>
      <c r="H69">
        <f t="shared" si="13"/>
        <v>1.6444274046134073</v>
      </c>
      <c r="I69">
        <f t="shared" si="14"/>
        <v>64</v>
      </c>
      <c r="J69">
        <f t="shared" si="15"/>
        <v>77</v>
      </c>
      <c r="K69">
        <f t="shared" si="16"/>
        <v>127</v>
      </c>
      <c r="L69">
        <f t="shared" si="17"/>
        <v>121</v>
      </c>
      <c r="M69" s="8">
        <f t="shared" si="12"/>
        <v>125.61538461538461</v>
      </c>
      <c r="N69">
        <f t="shared" si="18"/>
        <v>1.0405033828090495</v>
      </c>
    </row>
    <row r="70" spans="7:14" x14ac:dyDescent="0.25">
      <c r="G70">
        <f t="shared" si="11"/>
        <v>68</v>
      </c>
      <c r="H70">
        <f t="shared" si="13"/>
        <v>1.6689710972195777</v>
      </c>
      <c r="I70">
        <f t="shared" si="14"/>
        <v>64</v>
      </c>
      <c r="J70">
        <f t="shared" si="15"/>
        <v>77</v>
      </c>
      <c r="K70">
        <f t="shared" si="16"/>
        <v>127</v>
      </c>
      <c r="L70">
        <f t="shared" si="17"/>
        <v>121</v>
      </c>
      <c r="M70" s="8">
        <f t="shared" si="12"/>
        <v>125.15384615384616</v>
      </c>
      <c r="N70">
        <f t="shared" si="18"/>
        <v>1.2346141335228538</v>
      </c>
    </row>
    <row r="71" spans="7:14" x14ac:dyDescent="0.25">
      <c r="G71">
        <f t="shared" si="11"/>
        <v>69</v>
      </c>
      <c r="H71">
        <f t="shared" si="13"/>
        <v>1.6935147898257479</v>
      </c>
      <c r="I71">
        <f t="shared" si="14"/>
        <v>64</v>
      </c>
      <c r="J71">
        <f t="shared" si="15"/>
        <v>77</v>
      </c>
      <c r="K71">
        <f t="shared" si="16"/>
        <v>127</v>
      </c>
      <c r="L71">
        <f t="shared" si="17"/>
        <v>121</v>
      </c>
      <c r="M71" s="8">
        <f t="shared" si="12"/>
        <v>124.69230769230769</v>
      </c>
      <c r="N71">
        <f t="shared" si="18"/>
        <v>1.3525932017284674</v>
      </c>
    </row>
    <row r="72" spans="7:14" x14ac:dyDescent="0.25">
      <c r="G72">
        <f t="shared" ref="G72:G135" si="19">G71+1</f>
        <v>70</v>
      </c>
      <c r="H72">
        <f t="shared" si="13"/>
        <v>1.7180584824319181</v>
      </c>
      <c r="I72">
        <f t="shared" si="14"/>
        <v>64</v>
      </c>
      <c r="J72">
        <f t="shared" si="15"/>
        <v>77</v>
      </c>
      <c r="K72">
        <f t="shared" si="16"/>
        <v>127</v>
      </c>
      <c r="L72">
        <f t="shared" si="17"/>
        <v>121</v>
      </c>
      <c r="M72" s="8">
        <f t="shared" si="12"/>
        <v>124.23076923076923</v>
      </c>
      <c r="N72">
        <f t="shared" si="18"/>
        <v>1.394647534757965</v>
      </c>
    </row>
    <row r="73" spans="7:14" x14ac:dyDescent="0.25">
      <c r="G73">
        <f t="shared" si="19"/>
        <v>71</v>
      </c>
      <c r="H73">
        <f t="shared" si="13"/>
        <v>1.7426021750380885</v>
      </c>
      <c r="I73">
        <f t="shared" si="14"/>
        <v>64</v>
      </c>
      <c r="J73">
        <f t="shared" si="15"/>
        <v>77</v>
      </c>
      <c r="K73">
        <f t="shared" si="16"/>
        <v>127</v>
      </c>
      <c r="L73">
        <f t="shared" si="17"/>
        <v>121</v>
      </c>
      <c r="M73" s="8">
        <f t="shared" si="12"/>
        <v>123.76923076923077</v>
      </c>
      <c r="N73">
        <f t="shared" si="18"/>
        <v>1.3610298141647661</v>
      </c>
    </row>
    <row r="74" spans="7:14" x14ac:dyDescent="0.25">
      <c r="G74">
        <f t="shared" si="19"/>
        <v>72</v>
      </c>
      <c r="H74">
        <f t="shared" si="13"/>
        <v>1.7671458676442586</v>
      </c>
      <c r="I74">
        <f t="shared" si="14"/>
        <v>64</v>
      </c>
      <c r="J74">
        <f t="shared" si="15"/>
        <v>77</v>
      </c>
      <c r="K74">
        <f t="shared" si="16"/>
        <v>127</v>
      </c>
      <c r="L74">
        <f t="shared" si="17"/>
        <v>121</v>
      </c>
      <c r="M74" s="8">
        <f t="shared" si="12"/>
        <v>123.30769230769231</v>
      </c>
      <c r="N74">
        <f t="shared" si="18"/>
        <v>1.2520383035179634</v>
      </c>
    </row>
    <row r="75" spans="7:14" x14ac:dyDescent="0.25">
      <c r="G75">
        <f t="shared" si="19"/>
        <v>73</v>
      </c>
      <c r="H75">
        <f t="shared" si="13"/>
        <v>1.7916895602504288</v>
      </c>
      <c r="I75">
        <f t="shared" si="14"/>
        <v>64</v>
      </c>
      <c r="J75">
        <f t="shared" si="15"/>
        <v>77</v>
      </c>
      <c r="K75">
        <f t="shared" si="16"/>
        <v>127</v>
      </c>
      <c r="L75">
        <f t="shared" si="17"/>
        <v>121</v>
      </c>
      <c r="M75" s="8">
        <f t="shared" si="12"/>
        <v>122.84615384615384</v>
      </c>
      <c r="N75">
        <f t="shared" si="18"/>
        <v>1.0680166687392898</v>
      </c>
    </row>
    <row r="76" spans="7:14" x14ac:dyDescent="0.25">
      <c r="G76">
        <f t="shared" si="19"/>
        <v>74</v>
      </c>
      <c r="H76">
        <f t="shared" si="13"/>
        <v>1.8162332528565992</v>
      </c>
      <c r="I76">
        <f t="shared" si="14"/>
        <v>64</v>
      </c>
      <c r="J76">
        <f t="shared" si="15"/>
        <v>77</v>
      </c>
      <c r="K76">
        <f t="shared" si="16"/>
        <v>127</v>
      </c>
      <c r="L76">
        <f t="shared" si="17"/>
        <v>121</v>
      </c>
      <c r="M76" s="8">
        <f t="shared" si="12"/>
        <v>122.38461538461539</v>
      </c>
      <c r="N76">
        <f t="shared" si="18"/>
        <v>0.80935377109169337</v>
      </c>
    </row>
    <row r="77" spans="7:14" x14ac:dyDescent="0.25">
      <c r="G77">
        <f t="shared" si="19"/>
        <v>75</v>
      </c>
      <c r="H77">
        <f t="shared" si="13"/>
        <v>1.8407769454627694</v>
      </c>
      <c r="I77">
        <f t="shared" si="14"/>
        <v>64</v>
      </c>
      <c r="J77">
        <f t="shared" si="15"/>
        <v>77</v>
      </c>
      <c r="K77">
        <f t="shared" si="16"/>
        <v>127</v>
      </c>
      <c r="L77">
        <f t="shared" si="17"/>
        <v>121</v>
      </c>
      <c r="M77" s="8">
        <f t="shared" si="12"/>
        <v>121.92307692307692</v>
      </c>
      <c r="N77">
        <f t="shared" si="18"/>
        <v>0.47648343294393669</v>
      </c>
    </row>
    <row r="78" spans="7:14" x14ac:dyDescent="0.25">
      <c r="G78">
        <f t="shared" si="19"/>
        <v>76</v>
      </c>
      <c r="H78">
        <f t="shared" si="13"/>
        <v>1.8653206380689396</v>
      </c>
      <c r="I78">
        <f t="shared" si="14"/>
        <v>64</v>
      </c>
      <c r="J78">
        <f t="shared" si="15"/>
        <v>77</v>
      </c>
      <c r="K78">
        <f t="shared" si="16"/>
        <v>127</v>
      </c>
      <c r="L78">
        <f t="shared" si="17"/>
        <v>121</v>
      </c>
      <c r="M78" s="8">
        <f t="shared" si="12"/>
        <v>121.46153846153847</v>
      </c>
      <c r="N78">
        <f t="shared" si="18"/>
        <v>6.9884176452063684E-2</v>
      </c>
    </row>
    <row r="79" spans="7:14" x14ac:dyDescent="0.25">
      <c r="G79" s="3">
        <f t="shared" si="19"/>
        <v>77</v>
      </c>
      <c r="H79" s="3">
        <f t="shared" si="13"/>
        <v>1.8898643306751099</v>
      </c>
      <c r="I79" s="3">
        <f t="shared" si="14"/>
        <v>77</v>
      </c>
      <c r="J79" s="3">
        <f t="shared" si="15"/>
        <v>90</v>
      </c>
      <c r="K79" s="3">
        <f t="shared" si="16"/>
        <v>121</v>
      </c>
      <c r="L79" s="3">
        <f t="shared" si="17"/>
        <v>103</v>
      </c>
      <c r="M79" s="5">
        <f t="shared" si="12"/>
        <v>121</v>
      </c>
      <c r="N79" s="3">
        <f t="shared" si="18"/>
        <v>0.40992106468434031</v>
      </c>
    </row>
    <row r="80" spans="7:14" x14ac:dyDescent="0.25">
      <c r="G80">
        <f t="shared" si="19"/>
        <v>78</v>
      </c>
      <c r="H80">
        <f t="shared" si="13"/>
        <v>1.9144080232812801</v>
      </c>
      <c r="I80">
        <f t="shared" si="14"/>
        <v>77</v>
      </c>
      <c r="J80">
        <f t="shared" si="15"/>
        <v>90</v>
      </c>
      <c r="K80">
        <f t="shared" si="16"/>
        <v>121</v>
      </c>
      <c r="L80">
        <f t="shared" si="17"/>
        <v>103</v>
      </c>
      <c r="M80" s="8">
        <f t="shared" ref="M80:M143" si="20">(L80-K80)*(G80-I80)/(J80-I80)+K80</f>
        <v>119.61538461538461</v>
      </c>
      <c r="N80">
        <f t="shared" si="18"/>
        <v>3.9288337140973795E-2</v>
      </c>
    </row>
    <row r="81" spans="7:14" x14ac:dyDescent="0.25">
      <c r="G81">
        <f t="shared" si="19"/>
        <v>79</v>
      </c>
      <c r="H81">
        <f t="shared" si="13"/>
        <v>1.9389517158874505</v>
      </c>
      <c r="I81">
        <f t="shared" si="14"/>
        <v>77</v>
      </c>
      <c r="J81">
        <f t="shared" si="15"/>
        <v>90</v>
      </c>
      <c r="K81">
        <f t="shared" si="16"/>
        <v>121</v>
      </c>
      <c r="L81">
        <f t="shared" si="17"/>
        <v>103</v>
      </c>
      <c r="M81" s="8">
        <f t="shared" si="20"/>
        <v>118.23076923076923</v>
      </c>
      <c r="N81">
        <f t="shared" si="18"/>
        <v>0.25931622124261366</v>
      </c>
    </row>
    <row r="82" spans="7:14" x14ac:dyDescent="0.25">
      <c r="G82">
        <f t="shared" si="19"/>
        <v>80</v>
      </c>
      <c r="H82">
        <f t="shared" si="13"/>
        <v>1.9634954084936207</v>
      </c>
      <c r="I82">
        <f t="shared" si="14"/>
        <v>77</v>
      </c>
      <c r="J82">
        <f t="shared" si="15"/>
        <v>90</v>
      </c>
      <c r="K82">
        <f t="shared" si="16"/>
        <v>121</v>
      </c>
      <c r="L82">
        <f t="shared" si="17"/>
        <v>103</v>
      </c>
      <c r="M82" s="8">
        <f t="shared" si="20"/>
        <v>116.84615384615384</v>
      </c>
      <c r="N82">
        <f t="shared" si="18"/>
        <v>0.48654678277956975</v>
      </c>
    </row>
    <row r="83" spans="7:14" x14ac:dyDescent="0.25">
      <c r="G83">
        <f t="shared" si="19"/>
        <v>81</v>
      </c>
      <c r="H83">
        <f t="shared" si="13"/>
        <v>1.9880391010997909</v>
      </c>
      <c r="I83">
        <f t="shared" si="14"/>
        <v>77</v>
      </c>
      <c r="J83">
        <f t="shared" si="15"/>
        <v>90</v>
      </c>
      <c r="K83">
        <f t="shared" si="16"/>
        <v>121</v>
      </c>
      <c r="L83">
        <f t="shared" si="17"/>
        <v>103</v>
      </c>
      <c r="M83" s="8">
        <f t="shared" si="20"/>
        <v>115.46153846153847</v>
      </c>
      <c r="N83">
        <f t="shared" si="18"/>
        <v>0.64310051280993719</v>
      </c>
    </row>
    <row r="84" spans="7:14" x14ac:dyDescent="0.25">
      <c r="G84">
        <f t="shared" si="19"/>
        <v>82</v>
      </c>
      <c r="H84">
        <f t="shared" si="13"/>
        <v>2.012582793705961</v>
      </c>
      <c r="I84">
        <f t="shared" si="14"/>
        <v>77</v>
      </c>
      <c r="J84">
        <f t="shared" si="15"/>
        <v>90</v>
      </c>
      <c r="K84">
        <f t="shared" si="16"/>
        <v>121</v>
      </c>
      <c r="L84">
        <f t="shared" si="17"/>
        <v>103</v>
      </c>
      <c r="M84" s="8">
        <f t="shared" si="20"/>
        <v>114.07692307692308</v>
      </c>
      <c r="N84">
        <f t="shared" si="18"/>
        <v>0.72971714975423652</v>
      </c>
    </row>
    <row r="85" spans="7:14" x14ac:dyDescent="0.25">
      <c r="G85">
        <f t="shared" si="19"/>
        <v>83</v>
      </c>
      <c r="H85">
        <f t="shared" si="13"/>
        <v>2.0371264863121317</v>
      </c>
      <c r="I85">
        <f t="shared" si="14"/>
        <v>77</v>
      </c>
      <c r="J85">
        <f t="shared" si="15"/>
        <v>90</v>
      </c>
      <c r="K85">
        <f t="shared" si="16"/>
        <v>121</v>
      </c>
      <c r="L85">
        <f t="shared" si="17"/>
        <v>103</v>
      </c>
      <c r="M85" s="8">
        <f t="shared" si="20"/>
        <v>112.69230769230769</v>
      </c>
      <c r="N85">
        <f t="shared" si="18"/>
        <v>0.74717855952273737</v>
      </c>
    </row>
    <row r="86" spans="7:14" x14ac:dyDescent="0.25">
      <c r="G86">
        <f t="shared" si="19"/>
        <v>84</v>
      </c>
      <c r="H86">
        <f t="shared" si="13"/>
        <v>2.0616701789183018</v>
      </c>
      <c r="I86">
        <f t="shared" si="14"/>
        <v>77</v>
      </c>
      <c r="J86">
        <f t="shared" si="15"/>
        <v>90</v>
      </c>
      <c r="K86">
        <f t="shared" si="16"/>
        <v>121</v>
      </c>
      <c r="L86">
        <f t="shared" si="17"/>
        <v>103</v>
      </c>
      <c r="M86" s="8">
        <f t="shared" si="20"/>
        <v>111.30769230769231</v>
      </c>
      <c r="N86">
        <f t="shared" si="18"/>
        <v>0.69630826454879013</v>
      </c>
    </row>
    <row r="87" spans="7:14" x14ac:dyDescent="0.25">
      <c r="G87">
        <f t="shared" si="19"/>
        <v>85</v>
      </c>
      <c r="H87">
        <f t="shared" si="13"/>
        <v>2.086213871524472</v>
      </c>
      <c r="I87">
        <f t="shared" si="14"/>
        <v>77</v>
      </c>
      <c r="J87">
        <f t="shared" si="15"/>
        <v>90</v>
      </c>
      <c r="K87">
        <f t="shared" si="16"/>
        <v>121</v>
      </c>
      <c r="L87">
        <f t="shared" si="17"/>
        <v>103</v>
      </c>
      <c r="M87" s="8">
        <f t="shared" si="20"/>
        <v>109.92307692307692</v>
      </c>
      <c r="N87">
        <f t="shared" si="18"/>
        <v>0.57797094772944035</v>
      </c>
    </row>
    <row r="88" spans="7:14" x14ac:dyDescent="0.25">
      <c r="G88">
        <f t="shared" si="19"/>
        <v>86</v>
      </c>
      <c r="H88">
        <f t="shared" si="13"/>
        <v>2.1107575641306422</v>
      </c>
      <c r="I88">
        <f t="shared" si="14"/>
        <v>77</v>
      </c>
      <c r="J88">
        <f t="shared" si="15"/>
        <v>90</v>
      </c>
      <c r="K88">
        <f t="shared" si="16"/>
        <v>121</v>
      </c>
      <c r="L88">
        <f t="shared" si="17"/>
        <v>103</v>
      </c>
      <c r="M88" s="8">
        <f t="shared" si="20"/>
        <v>108.53846153846153</v>
      </c>
      <c r="N88">
        <f t="shared" si="18"/>
        <v>0.39307193157303288</v>
      </c>
    </row>
    <row r="89" spans="7:14" x14ac:dyDescent="0.25">
      <c r="G89">
        <f t="shared" si="19"/>
        <v>87</v>
      </c>
      <c r="H89">
        <f t="shared" si="13"/>
        <v>2.1353012567368124</v>
      </c>
      <c r="I89">
        <f t="shared" si="14"/>
        <v>77</v>
      </c>
      <c r="J89">
        <f t="shared" si="15"/>
        <v>90</v>
      </c>
      <c r="K89">
        <f t="shared" si="16"/>
        <v>121</v>
      </c>
      <c r="L89">
        <f t="shared" si="17"/>
        <v>103</v>
      </c>
      <c r="M89" s="8">
        <f t="shared" si="20"/>
        <v>107.15384615384616</v>
      </c>
      <c r="N89">
        <f t="shared" si="18"/>
        <v>0.14255663286665765</v>
      </c>
    </row>
    <row r="90" spans="7:14" x14ac:dyDescent="0.25">
      <c r="G90">
        <f t="shared" si="19"/>
        <v>88</v>
      </c>
      <c r="H90">
        <f t="shared" si="13"/>
        <v>2.1598449493429825</v>
      </c>
      <c r="I90">
        <f t="shared" si="14"/>
        <v>77</v>
      </c>
      <c r="J90">
        <f t="shared" si="15"/>
        <v>90</v>
      </c>
      <c r="K90">
        <f t="shared" si="16"/>
        <v>121</v>
      </c>
      <c r="L90">
        <f t="shared" si="17"/>
        <v>103</v>
      </c>
      <c r="M90" s="8">
        <f t="shared" si="20"/>
        <v>105.76923076923077</v>
      </c>
      <c r="N90">
        <f t="shared" si="18"/>
        <v>0.17259000680749637</v>
      </c>
    </row>
    <row r="91" spans="7:14" x14ac:dyDescent="0.25">
      <c r="G91" s="4">
        <f t="shared" si="19"/>
        <v>89</v>
      </c>
      <c r="H91" s="4">
        <f t="shared" si="13"/>
        <v>2.1843886419491532</v>
      </c>
      <c r="I91" s="4">
        <f t="shared" si="14"/>
        <v>77</v>
      </c>
      <c r="J91" s="4">
        <f t="shared" si="15"/>
        <v>90</v>
      </c>
      <c r="K91" s="4">
        <f t="shared" si="16"/>
        <v>121</v>
      </c>
      <c r="L91" s="4">
        <f t="shared" si="17"/>
        <v>103</v>
      </c>
      <c r="M91" s="8">
        <f t="shared" si="20"/>
        <v>104.38461538461539</v>
      </c>
      <c r="N91" s="4">
        <f t="shared" si="18"/>
        <v>0.55134411436425523</v>
      </c>
    </row>
    <row r="92" spans="7:14" x14ac:dyDescent="0.25">
      <c r="G92" s="3">
        <f t="shared" si="19"/>
        <v>90</v>
      </c>
      <c r="H92" s="3">
        <f t="shared" si="13"/>
        <v>2.2089323345553233</v>
      </c>
      <c r="I92" s="3">
        <f t="shared" si="14"/>
        <v>90</v>
      </c>
      <c r="J92" s="3">
        <f t="shared" si="15"/>
        <v>102</v>
      </c>
      <c r="K92" s="3">
        <f t="shared" si="16"/>
        <v>103</v>
      </c>
      <c r="L92" s="3">
        <f t="shared" si="17"/>
        <v>75</v>
      </c>
      <c r="M92" s="5">
        <f t="shared" si="20"/>
        <v>103</v>
      </c>
      <c r="N92" s="3">
        <f t="shared" si="18"/>
        <v>0.99264350195809925</v>
      </c>
    </row>
    <row r="93" spans="7:14" x14ac:dyDescent="0.25">
      <c r="G93">
        <f t="shared" si="19"/>
        <v>91</v>
      </c>
      <c r="H93">
        <f t="shared" si="13"/>
        <v>2.2334760271614935</v>
      </c>
      <c r="I93">
        <f t="shared" si="14"/>
        <v>90</v>
      </c>
      <c r="J93">
        <f t="shared" si="15"/>
        <v>102</v>
      </c>
      <c r="K93">
        <f t="shared" si="16"/>
        <v>103</v>
      </c>
      <c r="L93">
        <f t="shared" si="17"/>
        <v>75</v>
      </c>
      <c r="M93" s="8">
        <f t="shared" si="20"/>
        <v>100.66666666666667</v>
      </c>
      <c r="N93">
        <f t="shared" si="18"/>
        <v>0.54667035808766684</v>
      </c>
    </row>
    <row r="94" spans="7:14" x14ac:dyDescent="0.25">
      <c r="G94">
        <f t="shared" si="19"/>
        <v>92</v>
      </c>
      <c r="H94">
        <f t="shared" si="13"/>
        <v>2.2580197197676637</v>
      </c>
      <c r="I94">
        <f t="shared" si="14"/>
        <v>90</v>
      </c>
      <c r="J94">
        <f t="shared" si="15"/>
        <v>102</v>
      </c>
      <c r="K94">
        <f t="shared" si="16"/>
        <v>103</v>
      </c>
      <c r="L94">
        <f t="shared" si="17"/>
        <v>75</v>
      </c>
      <c r="M94" s="8">
        <f t="shared" si="20"/>
        <v>98.333333333333329</v>
      </c>
      <c r="N94">
        <f t="shared" si="18"/>
        <v>0.16100575626572322</v>
      </c>
    </row>
    <row r="95" spans="7:14" x14ac:dyDescent="0.25">
      <c r="G95">
        <f t="shared" si="19"/>
        <v>93</v>
      </c>
      <c r="H95">
        <f t="shared" si="13"/>
        <v>2.2825634123738339</v>
      </c>
      <c r="I95">
        <f t="shared" si="14"/>
        <v>90</v>
      </c>
      <c r="J95">
        <f t="shared" si="15"/>
        <v>102</v>
      </c>
      <c r="K95">
        <f t="shared" si="16"/>
        <v>103</v>
      </c>
      <c r="L95">
        <f t="shared" si="17"/>
        <v>75</v>
      </c>
      <c r="M95" s="8">
        <f t="shared" si="20"/>
        <v>96</v>
      </c>
      <c r="N95">
        <f t="shared" si="18"/>
        <v>0.16552350632355228</v>
      </c>
    </row>
    <row r="96" spans="7:14" x14ac:dyDescent="0.25">
      <c r="G96">
        <f t="shared" si="19"/>
        <v>94</v>
      </c>
      <c r="H96">
        <f t="shared" si="13"/>
        <v>2.3071071049800045</v>
      </c>
      <c r="I96">
        <f t="shared" si="14"/>
        <v>90</v>
      </c>
      <c r="J96">
        <f t="shared" si="15"/>
        <v>102</v>
      </c>
      <c r="K96">
        <f t="shared" si="16"/>
        <v>103</v>
      </c>
      <c r="L96">
        <f t="shared" si="17"/>
        <v>75</v>
      </c>
      <c r="M96" s="8">
        <f t="shared" si="20"/>
        <v>93.666666666666671</v>
      </c>
      <c r="N96">
        <f t="shared" si="18"/>
        <v>0.43412625341312605</v>
      </c>
    </row>
    <row r="97" spans="7:14" x14ac:dyDescent="0.25">
      <c r="G97">
        <f t="shared" si="19"/>
        <v>95</v>
      </c>
      <c r="H97">
        <f t="shared" si="13"/>
        <v>2.3316507975861747</v>
      </c>
      <c r="I97">
        <f t="shared" si="14"/>
        <v>90</v>
      </c>
      <c r="J97">
        <f t="shared" si="15"/>
        <v>102</v>
      </c>
      <c r="K97">
        <f t="shared" si="16"/>
        <v>103</v>
      </c>
      <c r="L97">
        <f t="shared" si="17"/>
        <v>75</v>
      </c>
      <c r="M97" s="8">
        <f t="shared" si="20"/>
        <v>91.333333333333329</v>
      </c>
      <c r="N97">
        <f t="shared" si="18"/>
        <v>0.6460462015029691</v>
      </c>
    </row>
    <row r="98" spans="7:14" x14ac:dyDescent="0.25">
      <c r="G98">
        <f t="shared" si="19"/>
        <v>96</v>
      </c>
      <c r="H98">
        <f t="shared" si="13"/>
        <v>2.3561944901923448</v>
      </c>
      <c r="I98">
        <f t="shared" si="14"/>
        <v>90</v>
      </c>
      <c r="J98">
        <f t="shared" si="15"/>
        <v>102</v>
      </c>
      <c r="K98">
        <f t="shared" si="16"/>
        <v>103</v>
      </c>
      <c r="L98">
        <f t="shared" si="17"/>
        <v>75</v>
      </c>
      <c r="M98" s="8">
        <f t="shared" si="20"/>
        <v>89</v>
      </c>
      <c r="N98">
        <f t="shared" si="18"/>
        <v>0.80256121069153608</v>
      </c>
    </row>
    <row r="99" spans="7:14" x14ac:dyDescent="0.25">
      <c r="G99">
        <f t="shared" si="19"/>
        <v>97</v>
      </c>
      <c r="H99">
        <f t="shared" si="13"/>
        <v>2.380738182798515</v>
      </c>
      <c r="I99">
        <f t="shared" si="14"/>
        <v>90</v>
      </c>
      <c r="J99">
        <f t="shared" si="15"/>
        <v>102</v>
      </c>
      <c r="K99">
        <f t="shared" si="16"/>
        <v>103</v>
      </c>
      <c r="L99">
        <f t="shared" si="17"/>
        <v>75</v>
      </c>
      <c r="M99" s="8">
        <f t="shared" si="20"/>
        <v>86.666666666666671</v>
      </c>
      <c r="N99">
        <f t="shared" si="18"/>
        <v>0.90498251494084059</v>
      </c>
    </row>
    <row r="100" spans="7:14" x14ac:dyDescent="0.25">
      <c r="G100">
        <f t="shared" si="19"/>
        <v>98</v>
      </c>
      <c r="H100">
        <f t="shared" si="13"/>
        <v>2.4052818754046852</v>
      </c>
      <c r="I100">
        <f t="shared" si="14"/>
        <v>90</v>
      </c>
      <c r="J100">
        <f t="shared" si="15"/>
        <v>102</v>
      </c>
      <c r="K100">
        <f t="shared" si="16"/>
        <v>103</v>
      </c>
      <c r="L100">
        <f t="shared" si="17"/>
        <v>75</v>
      </c>
      <c r="M100" s="8">
        <f t="shared" si="20"/>
        <v>84.333333333333329</v>
      </c>
      <c r="N100">
        <f t="shared" si="18"/>
        <v>0.95465393223803119</v>
      </c>
    </row>
    <row r="101" spans="7:14" x14ac:dyDescent="0.25">
      <c r="G101">
        <f t="shared" si="19"/>
        <v>99</v>
      </c>
      <c r="H101">
        <f t="shared" si="13"/>
        <v>2.4298255680108558</v>
      </c>
      <c r="I101">
        <f t="shared" si="14"/>
        <v>90</v>
      </c>
      <c r="J101">
        <f t="shared" si="15"/>
        <v>102</v>
      </c>
      <c r="K101">
        <f t="shared" si="16"/>
        <v>103</v>
      </c>
      <c r="L101">
        <f t="shared" si="17"/>
        <v>75</v>
      </c>
      <c r="M101" s="8">
        <f t="shared" si="20"/>
        <v>82</v>
      </c>
      <c r="N101">
        <f t="shared" si="18"/>
        <v>0.95295105512963119</v>
      </c>
    </row>
    <row r="102" spans="7:14" x14ac:dyDescent="0.25">
      <c r="G102">
        <f t="shared" si="19"/>
        <v>100</v>
      </c>
      <c r="H102">
        <f t="shared" si="13"/>
        <v>2.454369260617026</v>
      </c>
      <c r="I102">
        <f t="shared" si="14"/>
        <v>90</v>
      </c>
      <c r="J102">
        <f t="shared" si="15"/>
        <v>102</v>
      </c>
      <c r="K102">
        <f t="shared" si="16"/>
        <v>103</v>
      </c>
      <c r="L102">
        <f t="shared" si="17"/>
        <v>75</v>
      </c>
      <c r="M102" s="8">
        <f t="shared" si="20"/>
        <v>79.666666666666671</v>
      </c>
      <c r="N102">
        <f t="shared" si="18"/>
        <v>0.90128042211630088</v>
      </c>
    </row>
    <row r="103" spans="7:14" x14ac:dyDescent="0.25">
      <c r="G103">
        <f t="shared" si="19"/>
        <v>101</v>
      </c>
      <c r="H103">
        <f t="shared" si="13"/>
        <v>2.4789129532231962</v>
      </c>
      <c r="I103">
        <f t="shared" si="14"/>
        <v>90</v>
      </c>
      <c r="J103">
        <f t="shared" si="15"/>
        <v>102</v>
      </c>
      <c r="K103">
        <f t="shared" si="16"/>
        <v>103</v>
      </c>
      <c r="L103">
        <f t="shared" si="17"/>
        <v>75</v>
      </c>
      <c r="M103" s="8">
        <f t="shared" si="20"/>
        <v>77.333333333333329</v>
      </c>
      <c r="N103">
        <f t="shared" si="18"/>
        <v>0.80107867040629799</v>
      </c>
    </row>
    <row r="104" spans="7:14" x14ac:dyDescent="0.25">
      <c r="G104" s="3">
        <f t="shared" si="19"/>
        <v>102</v>
      </c>
      <c r="H104" s="3">
        <f t="shared" si="13"/>
        <v>2.5034566458293663</v>
      </c>
      <c r="I104" s="3">
        <f t="shared" si="14"/>
        <v>102</v>
      </c>
      <c r="J104" s="3">
        <f t="shared" si="15"/>
        <v>115</v>
      </c>
      <c r="K104" s="3">
        <f t="shared" si="16"/>
        <v>75</v>
      </c>
      <c r="L104" s="3">
        <f t="shared" si="17"/>
        <v>39</v>
      </c>
      <c r="M104" s="5">
        <f t="shared" si="20"/>
        <v>75</v>
      </c>
      <c r="N104" s="3">
        <f t="shared" si="18"/>
        <v>0.65381167053905642</v>
      </c>
    </row>
    <row r="105" spans="7:14" x14ac:dyDescent="0.25">
      <c r="G105">
        <f t="shared" si="19"/>
        <v>103</v>
      </c>
      <c r="H105">
        <f t="shared" si="13"/>
        <v>2.5280003384355365</v>
      </c>
      <c r="I105">
        <f t="shared" si="14"/>
        <v>102</v>
      </c>
      <c r="J105">
        <f t="shared" si="15"/>
        <v>115</v>
      </c>
      <c r="K105">
        <f t="shared" si="16"/>
        <v>75</v>
      </c>
      <c r="L105">
        <f t="shared" si="17"/>
        <v>39</v>
      </c>
      <c r="M105" s="8">
        <f t="shared" si="20"/>
        <v>72.230769230769226</v>
      </c>
      <c r="N105">
        <f t="shared" si="18"/>
        <v>0.89687107929714216</v>
      </c>
    </row>
    <row r="106" spans="7:14" x14ac:dyDescent="0.25">
      <c r="G106">
        <f t="shared" si="19"/>
        <v>104</v>
      </c>
      <c r="H106">
        <f t="shared" si="13"/>
        <v>2.5525440310417071</v>
      </c>
      <c r="I106">
        <f t="shared" si="14"/>
        <v>102</v>
      </c>
      <c r="J106">
        <f t="shared" si="15"/>
        <v>115</v>
      </c>
      <c r="K106">
        <f t="shared" si="16"/>
        <v>75</v>
      </c>
      <c r="L106">
        <f t="shared" si="17"/>
        <v>39</v>
      </c>
      <c r="M106" s="8">
        <f t="shared" si="20"/>
        <v>69.461538461538467</v>
      </c>
      <c r="N106">
        <f t="shared" si="18"/>
        <v>1.0958811319510033</v>
      </c>
    </row>
    <row r="107" spans="7:14" x14ac:dyDescent="0.25">
      <c r="G107">
        <f t="shared" si="19"/>
        <v>105</v>
      </c>
      <c r="H107">
        <f t="shared" si="13"/>
        <v>2.5770877236478773</v>
      </c>
      <c r="I107">
        <f t="shared" si="14"/>
        <v>102</v>
      </c>
      <c r="J107">
        <f t="shared" si="15"/>
        <v>115</v>
      </c>
      <c r="K107">
        <f t="shared" si="16"/>
        <v>75</v>
      </c>
      <c r="L107">
        <f t="shared" si="17"/>
        <v>39</v>
      </c>
      <c r="M107" s="8">
        <f t="shared" si="20"/>
        <v>66.692307692307693</v>
      </c>
      <c r="N107">
        <f t="shared" si="18"/>
        <v>1.2523900333536488</v>
      </c>
    </row>
    <row r="108" spans="7:14" x14ac:dyDescent="0.25">
      <c r="G108">
        <f t="shared" si="19"/>
        <v>106</v>
      </c>
      <c r="H108">
        <f t="shared" si="13"/>
        <v>2.6016314162540475</v>
      </c>
      <c r="I108">
        <f t="shared" si="14"/>
        <v>102</v>
      </c>
      <c r="J108">
        <f t="shared" si="15"/>
        <v>115</v>
      </c>
      <c r="K108">
        <f t="shared" si="16"/>
        <v>75</v>
      </c>
      <c r="L108">
        <f t="shared" si="17"/>
        <v>39</v>
      </c>
      <c r="M108" s="8">
        <f t="shared" si="20"/>
        <v>63.92307692307692</v>
      </c>
      <c r="N108">
        <f t="shared" si="18"/>
        <v>1.3679715894622433</v>
      </c>
    </row>
    <row r="109" spans="7:14" x14ac:dyDescent="0.25">
      <c r="G109">
        <f t="shared" si="19"/>
        <v>107</v>
      </c>
      <c r="H109">
        <f t="shared" si="13"/>
        <v>2.6261751088602177</v>
      </c>
      <c r="I109">
        <f t="shared" si="14"/>
        <v>102</v>
      </c>
      <c r="J109">
        <f t="shared" si="15"/>
        <v>115</v>
      </c>
      <c r="K109">
        <f t="shared" si="16"/>
        <v>75</v>
      </c>
      <c r="L109">
        <f t="shared" si="17"/>
        <v>39</v>
      </c>
      <c r="M109" s="8">
        <f t="shared" si="20"/>
        <v>61.153846153846153</v>
      </c>
      <c r="N109">
        <f t="shared" si="18"/>
        <v>1.4442242593364369</v>
      </c>
    </row>
    <row r="110" spans="7:14" x14ac:dyDescent="0.25">
      <c r="G110">
        <f t="shared" si="19"/>
        <v>108</v>
      </c>
      <c r="H110">
        <f t="shared" si="13"/>
        <v>2.6507188014663878</v>
      </c>
      <c r="I110">
        <f t="shared" si="14"/>
        <v>102</v>
      </c>
      <c r="J110">
        <f t="shared" si="15"/>
        <v>115</v>
      </c>
      <c r="K110">
        <f t="shared" si="16"/>
        <v>75</v>
      </c>
      <c r="L110">
        <f t="shared" si="17"/>
        <v>39</v>
      </c>
      <c r="M110" s="8">
        <f t="shared" si="20"/>
        <v>58.384615384615387</v>
      </c>
      <c r="N110">
        <f t="shared" si="18"/>
        <v>1.4827701922863454</v>
      </c>
    </row>
    <row r="111" spans="7:14" x14ac:dyDescent="0.25">
      <c r="G111">
        <f t="shared" si="19"/>
        <v>109</v>
      </c>
      <c r="H111">
        <f t="shared" si="13"/>
        <v>2.675262494072558</v>
      </c>
      <c r="I111">
        <f t="shared" si="14"/>
        <v>102</v>
      </c>
      <c r="J111">
        <f t="shared" si="15"/>
        <v>115</v>
      </c>
      <c r="K111">
        <f t="shared" si="16"/>
        <v>75</v>
      </c>
      <c r="L111">
        <f t="shared" si="17"/>
        <v>39</v>
      </c>
      <c r="M111" s="8">
        <f t="shared" si="20"/>
        <v>55.615384615384613</v>
      </c>
      <c r="N111">
        <f t="shared" si="18"/>
        <v>1.485254250750458</v>
      </c>
    </row>
    <row r="112" spans="7:14" x14ac:dyDescent="0.25">
      <c r="G112">
        <f t="shared" si="19"/>
        <v>110</v>
      </c>
      <c r="H112">
        <f t="shared" si="13"/>
        <v>2.6998061866787286</v>
      </c>
      <c r="I112">
        <f t="shared" si="14"/>
        <v>102</v>
      </c>
      <c r="J112">
        <f t="shared" si="15"/>
        <v>115</v>
      </c>
      <c r="K112">
        <f t="shared" si="16"/>
        <v>75</v>
      </c>
      <c r="L112">
        <f t="shared" si="17"/>
        <v>39</v>
      </c>
      <c r="M112" s="8">
        <f t="shared" si="20"/>
        <v>52.846153846153847</v>
      </c>
      <c r="N112">
        <f t="shared" si="18"/>
        <v>1.4533430194919745</v>
      </c>
    </row>
    <row r="113" spans="7:14" x14ac:dyDescent="0.25">
      <c r="G113">
        <f t="shared" si="19"/>
        <v>111</v>
      </c>
      <c r="H113">
        <f t="shared" si="13"/>
        <v>2.7243498792848988</v>
      </c>
      <c r="I113">
        <f t="shared" si="14"/>
        <v>102</v>
      </c>
      <c r="J113">
        <f t="shared" si="15"/>
        <v>115</v>
      </c>
      <c r="K113">
        <f t="shared" si="16"/>
        <v>75</v>
      </c>
      <c r="L113">
        <f t="shared" si="17"/>
        <v>39</v>
      </c>
      <c r="M113" s="8">
        <f t="shared" si="20"/>
        <v>50.07692307692308</v>
      </c>
      <c r="N113">
        <f t="shared" si="18"/>
        <v>1.3887238017106398</v>
      </c>
    </row>
    <row r="114" spans="7:14" x14ac:dyDescent="0.25">
      <c r="G114">
        <f t="shared" si="19"/>
        <v>112</v>
      </c>
      <c r="H114">
        <f t="shared" si="13"/>
        <v>2.748893571891069</v>
      </c>
      <c r="I114">
        <f t="shared" si="14"/>
        <v>102</v>
      </c>
      <c r="J114">
        <f t="shared" si="15"/>
        <v>115</v>
      </c>
      <c r="K114">
        <f t="shared" si="16"/>
        <v>75</v>
      </c>
      <c r="L114">
        <f t="shared" si="17"/>
        <v>39</v>
      </c>
      <c r="M114" s="8">
        <f t="shared" si="20"/>
        <v>47.307692307692307</v>
      </c>
      <c r="N114">
        <f t="shared" si="18"/>
        <v>1.2931036026741083</v>
      </c>
    </row>
    <row r="115" spans="7:14" x14ac:dyDescent="0.25">
      <c r="G115">
        <f t="shared" si="19"/>
        <v>113</v>
      </c>
      <c r="H115">
        <f t="shared" si="13"/>
        <v>2.7734372644972392</v>
      </c>
      <c r="I115">
        <f t="shared" si="14"/>
        <v>102</v>
      </c>
      <c r="J115">
        <f t="shared" si="15"/>
        <v>115</v>
      </c>
      <c r="K115">
        <f t="shared" si="16"/>
        <v>75</v>
      </c>
      <c r="L115">
        <f t="shared" si="17"/>
        <v>39</v>
      </c>
      <c r="M115" s="8">
        <f t="shared" si="20"/>
        <v>44.53846153846154</v>
      </c>
      <c r="N115">
        <f t="shared" si="18"/>
        <v>1.1682081014819801</v>
      </c>
    </row>
    <row r="116" spans="7:14" x14ac:dyDescent="0.25">
      <c r="G116">
        <f t="shared" si="19"/>
        <v>114</v>
      </c>
      <c r="H116">
        <f t="shared" si="13"/>
        <v>2.7979809571034093</v>
      </c>
      <c r="I116">
        <f t="shared" si="14"/>
        <v>102</v>
      </c>
      <c r="J116">
        <f t="shared" si="15"/>
        <v>115</v>
      </c>
      <c r="K116">
        <f t="shared" si="16"/>
        <v>75</v>
      </c>
      <c r="L116">
        <f t="shared" si="17"/>
        <v>39</v>
      </c>
      <c r="M116" s="8">
        <f t="shared" si="20"/>
        <v>41.769230769230766</v>
      </c>
      <c r="N116">
        <f t="shared" si="18"/>
        <v>1.0157806115812136</v>
      </c>
    </row>
    <row r="117" spans="7:14" x14ac:dyDescent="0.25">
      <c r="G117" s="3">
        <f t="shared" si="19"/>
        <v>115</v>
      </c>
      <c r="H117" s="3">
        <f t="shared" si="13"/>
        <v>2.8225246497095799</v>
      </c>
      <c r="I117" s="3">
        <f t="shared" si="14"/>
        <v>115</v>
      </c>
      <c r="J117" s="3">
        <f t="shared" si="15"/>
        <v>128</v>
      </c>
      <c r="K117" s="3">
        <f t="shared" si="16"/>
        <v>39</v>
      </c>
      <c r="L117" s="3">
        <f t="shared" si="17"/>
        <v>0</v>
      </c>
      <c r="M117" s="5">
        <f t="shared" si="20"/>
        <v>39</v>
      </c>
      <c r="N117" s="3">
        <f t="shared" si="18"/>
        <v>0.83758103065920864</v>
      </c>
    </row>
    <row r="118" spans="7:14" x14ac:dyDescent="0.25">
      <c r="G118">
        <f t="shared" si="19"/>
        <v>116</v>
      </c>
      <c r="H118">
        <f t="shared" si="13"/>
        <v>2.8470683423157501</v>
      </c>
      <c r="I118">
        <f t="shared" si="14"/>
        <v>115</v>
      </c>
      <c r="J118">
        <f t="shared" si="15"/>
        <v>128</v>
      </c>
      <c r="K118">
        <f t="shared" si="16"/>
        <v>39</v>
      </c>
      <c r="L118">
        <f t="shared" si="17"/>
        <v>0</v>
      </c>
      <c r="M118" s="8">
        <f t="shared" si="20"/>
        <v>36</v>
      </c>
      <c r="N118">
        <f t="shared" si="18"/>
        <v>0.86615401131672343</v>
      </c>
    </row>
    <row r="119" spans="7:14" x14ac:dyDescent="0.25">
      <c r="G119">
        <f t="shared" si="19"/>
        <v>117</v>
      </c>
      <c r="H119">
        <f t="shared" si="13"/>
        <v>2.8716120349219203</v>
      </c>
      <c r="I119">
        <f t="shared" si="14"/>
        <v>115</v>
      </c>
      <c r="J119">
        <f t="shared" si="15"/>
        <v>128</v>
      </c>
      <c r="K119">
        <f t="shared" si="16"/>
        <v>39</v>
      </c>
      <c r="L119">
        <f t="shared" si="17"/>
        <v>0</v>
      </c>
      <c r="M119" s="8">
        <f t="shared" si="20"/>
        <v>33</v>
      </c>
      <c r="N119">
        <f t="shared" si="18"/>
        <v>0.87252019931210612</v>
      </c>
    </row>
    <row r="120" spans="7:14" x14ac:dyDescent="0.25">
      <c r="G120">
        <f t="shared" si="19"/>
        <v>118</v>
      </c>
      <c r="H120">
        <f t="shared" si="13"/>
        <v>2.8961557275280905</v>
      </c>
      <c r="I120">
        <f t="shared" si="14"/>
        <v>115</v>
      </c>
      <c r="J120">
        <f t="shared" si="15"/>
        <v>128</v>
      </c>
      <c r="K120">
        <f t="shared" si="16"/>
        <v>39</v>
      </c>
      <c r="L120">
        <f t="shared" si="17"/>
        <v>0</v>
      </c>
      <c r="M120" s="8">
        <f t="shared" si="20"/>
        <v>30</v>
      </c>
      <c r="N120">
        <f t="shared" si="18"/>
        <v>0.8584828477145372</v>
      </c>
    </row>
    <row r="121" spans="7:14" x14ac:dyDescent="0.25">
      <c r="G121">
        <f t="shared" si="19"/>
        <v>119</v>
      </c>
      <c r="H121">
        <f t="shared" si="13"/>
        <v>2.9206994201342606</v>
      </c>
      <c r="I121">
        <f t="shared" si="14"/>
        <v>115</v>
      </c>
      <c r="J121">
        <f t="shared" si="15"/>
        <v>128</v>
      </c>
      <c r="K121">
        <f t="shared" si="16"/>
        <v>39</v>
      </c>
      <c r="L121">
        <f t="shared" si="17"/>
        <v>0</v>
      </c>
      <c r="M121" s="8">
        <f t="shared" si="20"/>
        <v>27</v>
      </c>
      <c r="N121">
        <f t="shared" si="18"/>
        <v>0.82585749992249546</v>
      </c>
    </row>
    <row r="122" spans="7:14" x14ac:dyDescent="0.25">
      <c r="G122">
        <f t="shared" si="19"/>
        <v>120</v>
      </c>
      <c r="H122">
        <f t="shared" si="13"/>
        <v>2.9452431127404308</v>
      </c>
      <c r="I122">
        <f t="shared" si="14"/>
        <v>115</v>
      </c>
      <c r="J122">
        <f t="shared" si="15"/>
        <v>128</v>
      </c>
      <c r="K122">
        <f t="shared" si="16"/>
        <v>39</v>
      </c>
      <c r="L122">
        <f t="shared" si="17"/>
        <v>0</v>
      </c>
      <c r="M122" s="8">
        <f t="shared" si="20"/>
        <v>24</v>
      </c>
      <c r="N122">
        <f t="shared" si="18"/>
        <v>0.77647089604833397</v>
      </c>
    </row>
    <row r="123" spans="7:14" x14ac:dyDescent="0.25">
      <c r="G123">
        <f t="shared" si="19"/>
        <v>121</v>
      </c>
      <c r="H123">
        <f t="shared" si="13"/>
        <v>2.9697868053466014</v>
      </c>
      <c r="I123">
        <f t="shared" si="14"/>
        <v>115</v>
      </c>
      <c r="J123">
        <f t="shared" si="15"/>
        <v>128</v>
      </c>
      <c r="K123">
        <f t="shared" si="16"/>
        <v>39</v>
      </c>
      <c r="L123">
        <f t="shared" si="17"/>
        <v>0</v>
      </c>
      <c r="M123" s="8">
        <f t="shared" si="20"/>
        <v>21</v>
      </c>
      <c r="N123">
        <f t="shared" si="18"/>
        <v>0.71215987255825297</v>
      </c>
    </row>
    <row r="124" spans="7:14" x14ac:dyDescent="0.25">
      <c r="G124">
        <f t="shared" si="19"/>
        <v>122</v>
      </c>
      <c r="H124">
        <f t="shared" si="13"/>
        <v>2.9943304979527716</v>
      </c>
      <c r="I124">
        <f t="shared" si="14"/>
        <v>115</v>
      </c>
      <c r="J124">
        <f t="shared" si="15"/>
        <v>128</v>
      </c>
      <c r="K124">
        <f t="shared" si="16"/>
        <v>39</v>
      </c>
      <c r="L124">
        <f t="shared" si="17"/>
        <v>0</v>
      </c>
      <c r="M124" s="8">
        <f t="shared" si="20"/>
        <v>18</v>
      </c>
      <c r="N124">
        <f t="shared" si="18"/>
        <v>0.6347702558309507</v>
      </c>
    </row>
    <row r="125" spans="7:14" x14ac:dyDescent="0.25">
      <c r="G125">
        <f t="shared" si="19"/>
        <v>123</v>
      </c>
      <c r="H125">
        <f t="shared" si="13"/>
        <v>3.0188741905589418</v>
      </c>
      <c r="I125">
        <f t="shared" si="14"/>
        <v>115</v>
      </c>
      <c r="J125">
        <f t="shared" si="15"/>
        <v>128</v>
      </c>
      <c r="K125">
        <f t="shared" si="16"/>
        <v>39</v>
      </c>
      <c r="L125">
        <f t="shared" si="17"/>
        <v>0</v>
      </c>
      <c r="M125" s="8">
        <f t="shared" si="20"/>
        <v>15</v>
      </c>
      <c r="N125">
        <f t="shared" si="18"/>
        <v>0.54615575030047658</v>
      </c>
    </row>
    <row r="126" spans="7:14" x14ac:dyDescent="0.25">
      <c r="G126">
        <f t="shared" si="19"/>
        <v>124</v>
      </c>
      <c r="H126">
        <f t="shared" si="13"/>
        <v>3.043417883165112</v>
      </c>
      <c r="I126">
        <f t="shared" si="14"/>
        <v>115</v>
      </c>
      <c r="J126">
        <f t="shared" si="15"/>
        <v>128</v>
      </c>
      <c r="K126">
        <f t="shared" si="16"/>
        <v>39</v>
      </c>
      <c r="L126">
        <f t="shared" si="17"/>
        <v>0</v>
      </c>
      <c r="M126" s="8">
        <f t="shared" si="20"/>
        <v>12</v>
      </c>
      <c r="N126">
        <f t="shared" si="18"/>
        <v>0.44817682185422569</v>
      </c>
    </row>
    <row r="127" spans="7:14" x14ac:dyDescent="0.25">
      <c r="G127">
        <f t="shared" si="19"/>
        <v>125</v>
      </c>
      <c r="H127">
        <f t="shared" si="13"/>
        <v>3.0679615757712821</v>
      </c>
      <c r="I127">
        <f t="shared" si="14"/>
        <v>115</v>
      </c>
      <c r="J127">
        <f t="shared" si="15"/>
        <v>128</v>
      </c>
      <c r="K127">
        <f t="shared" si="16"/>
        <v>39</v>
      </c>
      <c r="L127">
        <f t="shared" si="17"/>
        <v>0</v>
      </c>
      <c r="M127" s="8">
        <f t="shared" si="20"/>
        <v>9</v>
      </c>
      <c r="N127">
        <f t="shared" si="18"/>
        <v>0.34269957715780208</v>
      </c>
    </row>
    <row r="128" spans="7:14" x14ac:dyDescent="0.25">
      <c r="G128">
        <f t="shared" si="19"/>
        <v>126</v>
      </c>
      <c r="H128">
        <f t="shared" si="13"/>
        <v>3.0925052683774528</v>
      </c>
      <c r="I128">
        <f t="shared" si="14"/>
        <v>115</v>
      </c>
      <c r="J128">
        <f t="shared" si="15"/>
        <v>128</v>
      </c>
      <c r="K128">
        <f t="shared" si="16"/>
        <v>39</v>
      </c>
      <c r="L128">
        <f t="shared" si="17"/>
        <v>0</v>
      </c>
      <c r="M128" s="8">
        <f t="shared" si="20"/>
        <v>6</v>
      </c>
      <c r="N128">
        <f t="shared" si="18"/>
        <v>0.23159463958208182</v>
      </c>
    </row>
    <row r="129" spans="7:14" x14ac:dyDescent="0.25">
      <c r="G129">
        <f t="shared" si="19"/>
        <v>127</v>
      </c>
      <c r="H129">
        <f t="shared" si="13"/>
        <v>3.1170489609836229</v>
      </c>
      <c r="I129">
        <f t="shared" si="14"/>
        <v>115</v>
      </c>
      <c r="J129">
        <f t="shared" si="15"/>
        <v>128</v>
      </c>
      <c r="K129">
        <f t="shared" si="16"/>
        <v>39</v>
      </c>
      <c r="L129">
        <f t="shared" si="17"/>
        <v>0</v>
      </c>
      <c r="M129" s="8">
        <f t="shared" si="20"/>
        <v>3</v>
      </c>
      <c r="N129">
        <f t="shared" si="18"/>
        <v>0.11673602240986547</v>
      </c>
    </row>
    <row r="130" spans="7:14" x14ac:dyDescent="0.25">
      <c r="G130" s="3">
        <f t="shared" si="19"/>
        <v>128</v>
      </c>
      <c r="H130" s="3">
        <f t="shared" si="13"/>
        <v>3.1415926535897931</v>
      </c>
      <c r="I130" s="3">
        <f t="shared" si="14"/>
        <v>128</v>
      </c>
      <c r="J130" s="3">
        <f t="shared" si="15"/>
        <v>141</v>
      </c>
      <c r="K130" s="3">
        <f t="shared" si="16"/>
        <v>0</v>
      </c>
      <c r="L130" s="3">
        <f t="shared" si="17"/>
        <v>-39</v>
      </c>
      <c r="M130" s="5">
        <f t="shared" si="20"/>
        <v>0</v>
      </c>
      <c r="N130" s="3">
        <f t="shared" si="18"/>
        <v>1.5559385377339474E-14</v>
      </c>
    </row>
    <row r="131" spans="7:14" x14ac:dyDescent="0.25">
      <c r="G131">
        <f t="shared" si="19"/>
        <v>129</v>
      </c>
      <c r="H131">
        <f t="shared" ref="H131:H194" si="21">G131*2*PI()/256</f>
        <v>3.1661363461959633</v>
      </c>
      <c r="I131">
        <f t="shared" ref="I131:I194" si="22">IF(G131&lt;$D$3,$D$2,IF(G131&lt;$D$4,$D$3,IF(G131&lt;$D$5,$D$4,IF(G131&lt;$D$6,$D$5,IF(G131&lt;$D$7,$D$6,IF(G131&lt;$D$8,$D$7,IF(G131&lt;$D$9,$D$8,IF(G131&lt;$D$10,$D$9,IF(G131&lt;$D$11,$D$10,IF(G131&lt;$D$12,$D$11,IF(G131&lt;$D$13,$D$12,IF(G131&lt;$D$14,$D$13,IF(G131&lt;$D$15,$D$14,IF(G131&lt;$D$16,$D$15,IF(G131&lt;$D$17,$D$16,IF(G131&lt;$D$18,$D$17,IF(G131&lt;$D$19,$D$18,IF(G131&lt;$D$20,$D$19,IF(G131&lt;$D$21,$D$20,IF(G131&lt;$D$22,$D$21,$D$22))))))))))))))))))))</f>
        <v>128</v>
      </c>
      <c r="J131">
        <f t="shared" ref="J131:J194" si="23">IF(G131&lt;$D$3,$D$3,IF(G131&lt;$D$4,$D$4,IF(G131&lt;$D$5,$D$5,IF(G131&lt;$D$6,$D$6,IF(G131&lt;$D$7,$D$7,IF(G131&lt;$D$8,$D$8,IF(G131&lt;$D$9,$D$9,IF(G131&lt;$D$10,$D$10,IF(G131&lt;$D$11,$D$11,IF(G131&lt;$D$12,$D$12,IF(G131&lt;$D$13,$D$13,IF(G131&lt;$D$14,$D$14,IF(G131&lt;$D$15,$D$15,IF(G131&lt;$D$16,$D$16,IF(G131&lt;$D$17,$D$17,IF(G131&lt;$D$18,$D$18,IF(G131&lt;$D$19,$D$19,IF(G131&lt;$D$20,$D$20,IF(G131&lt;$D$21,$D$21,IF(G131&lt;$D$22,$D$22,256))))))))))))))))))))</f>
        <v>141</v>
      </c>
      <c r="K131">
        <f t="shared" ref="K131:K194" si="24">IF(G131&lt;$D$3,$E$2,IF(G131&lt;$D$4,$E$3,IF(G131&lt;$D$5,$E$4,IF(G131&lt;$D$6,$E$5,IF(G131&lt;$D$7,$E$6,IF(G131&lt;$D$8,$E$7,IF(G131&lt;$D$9,$E$8,IF(G131&lt;$D$10,$E$9,IF(G131&lt;$D$11,$E$10,IF(G131&lt;$D$12,$E$11,IF(G131&lt;$D$13,$E$12,IF(G131&lt;$D$14,$E$13,IF(G131&lt;$D$15,$E$14,IF(G131&lt;$D$16,$E$15,IF(G131&lt;$D$17,$E$16,IF(G131&lt;$D$18,$E$17,IF(G131&lt;$D$19,$E$18,IF(G131&lt;$D$20,$E$19,IF(G131&lt;$D$21,$E$20,IF(G131&lt;$D$22,$E$21,$E$22))))))))))))))))))))</f>
        <v>0</v>
      </c>
      <c r="L131">
        <f t="shared" ref="L131:L194" si="25">IF(G131&lt;$D$3,$E$3,IF(G131&lt;$D$4,$E$4,IF(G131&lt;$D$5,$E$5,IF(G131&lt;$D$6,$E$6,IF(G131&lt;$D$7,$E$7,IF(G131&lt;$D$8,$E$8,IF(G131&lt;$D$9,$E$9,IF(G131&lt;$D$10,$E$10,IF(G131&lt;$D$11,$E$11,IF(G131&lt;$D$12,$E$12,IF(G131&lt;$D$13,$E$13,IF(G131&lt;$D$14,$E$14,IF(G131&lt;$D$15,$E$15,IF(G131&lt;$D$16,$E$16,IF(G131&lt;$D$17,$E$17,IF(G131&lt;$D$18,$E$18,IF(G131&lt;$D$19,$E$19,IF(G131&lt;$D$20,$E$20,IF(G131&lt;$D$21,$E$21,IF(G131&lt;$D$22,$E$22,0))))))))))))))))))))</f>
        <v>-39</v>
      </c>
      <c r="M131" s="8">
        <f t="shared" si="20"/>
        <v>-3</v>
      </c>
      <c r="N131">
        <f t="shared" ref="N131:N194" si="26">ABS(127*SIN(H131)-M131)</f>
        <v>0.11673602240983394</v>
      </c>
    </row>
    <row r="132" spans="7:14" x14ac:dyDescent="0.25">
      <c r="G132">
        <f t="shared" si="19"/>
        <v>130</v>
      </c>
      <c r="H132">
        <f t="shared" si="21"/>
        <v>3.1906800388021335</v>
      </c>
      <c r="I132">
        <f t="shared" si="22"/>
        <v>128</v>
      </c>
      <c r="J132">
        <f t="shared" si="23"/>
        <v>141</v>
      </c>
      <c r="K132">
        <f t="shared" si="24"/>
        <v>0</v>
      </c>
      <c r="L132">
        <f t="shared" si="25"/>
        <v>-39</v>
      </c>
      <c r="M132" s="8">
        <f t="shared" si="20"/>
        <v>-6</v>
      </c>
      <c r="N132">
        <f t="shared" si="26"/>
        <v>0.23159463958205073</v>
      </c>
    </row>
    <row r="133" spans="7:14" x14ac:dyDescent="0.25">
      <c r="G133">
        <f t="shared" si="19"/>
        <v>131</v>
      </c>
      <c r="H133">
        <f t="shared" si="21"/>
        <v>3.2152237314083041</v>
      </c>
      <c r="I133">
        <f t="shared" si="22"/>
        <v>128</v>
      </c>
      <c r="J133">
        <f t="shared" si="23"/>
        <v>141</v>
      </c>
      <c r="K133">
        <f t="shared" si="24"/>
        <v>0</v>
      </c>
      <c r="L133">
        <f t="shared" si="25"/>
        <v>-39</v>
      </c>
      <c r="M133" s="8">
        <f t="shared" si="20"/>
        <v>-9</v>
      </c>
      <c r="N133">
        <f t="shared" si="26"/>
        <v>0.34269957715777188</v>
      </c>
    </row>
    <row r="134" spans="7:14" x14ac:dyDescent="0.25">
      <c r="G134">
        <f t="shared" si="19"/>
        <v>132</v>
      </c>
      <c r="H134">
        <f t="shared" si="21"/>
        <v>3.2397674240144743</v>
      </c>
      <c r="I134">
        <f t="shared" si="22"/>
        <v>128</v>
      </c>
      <c r="J134">
        <f t="shared" si="23"/>
        <v>141</v>
      </c>
      <c r="K134">
        <f t="shared" si="24"/>
        <v>0</v>
      </c>
      <c r="L134">
        <f t="shared" si="25"/>
        <v>-39</v>
      </c>
      <c r="M134" s="8">
        <f t="shared" si="20"/>
        <v>-12</v>
      </c>
      <c r="N134">
        <f t="shared" si="26"/>
        <v>0.4481768218541955</v>
      </c>
    </row>
    <row r="135" spans="7:14" x14ac:dyDescent="0.25">
      <c r="G135">
        <f t="shared" si="19"/>
        <v>133</v>
      </c>
      <c r="H135">
        <f t="shared" si="21"/>
        <v>3.2643111166206444</v>
      </c>
      <c r="I135">
        <f t="shared" si="22"/>
        <v>128</v>
      </c>
      <c r="J135">
        <f t="shared" si="23"/>
        <v>141</v>
      </c>
      <c r="K135">
        <f t="shared" si="24"/>
        <v>0</v>
      </c>
      <c r="L135">
        <f t="shared" si="25"/>
        <v>-39</v>
      </c>
      <c r="M135" s="8">
        <f t="shared" si="20"/>
        <v>-15</v>
      </c>
      <c r="N135">
        <f t="shared" si="26"/>
        <v>0.54615575030044461</v>
      </c>
    </row>
    <row r="136" spans="7:14" x14ac:dyDescent="0.25">
      <c r="G136">
        <f t="shared" ref="G136:G199" si="27">G135+1</f>
        <v>134</v>
      </c>
      <c r="H136">
        <f t="shared" si="21"/>
        <v>3.2888548092268146</v>
      </c>
      <c r="I136">
        <f t="shared" si="22"/>
        <v>128</v>
      </c>
      <c r="J136">
        <f t="shared" si="23"/>
        <v>141</v>
      </c>
      <c r="K136">
        <f t="shared" si="24"/>
        <v>0</v>
      </c>
      <c r="L136">
        <f t="shared" si="25"/>
        <v>-39</v>
      </c>
      <c r="M136" s="8">
        <f t="shared" si="20"/>
        <v>-18</v>
      </c>
      <c r="N136">
        <f t="shared" si="26"/>
        <v>0.63477025583092228</v>
      </c>
    </row>
    <row r="137" spans="7:14" x14ac:dyDescent="0.25">
      <c r="G137">
        <f t="shared" si="27"/>
        <v>135</v>
      </c>
      <c r="H137">
        <f t="shared" si="21"/>
        <v>3.3133985018329848</v>
      </c>
      <c r="I137">
        <f t="shared" si="22"/>
        <v>128</v>
      </c>
      <c r="J137">
        <f t="shared" si="23"/>
        <v>141</v>
      </c>
      <c r="K137">
        <f t="shared" si="24"/>
        <v>0</v>
      </c>
      <c r="L137">
        <f t="shared" si="25"/>
        <v>-39</v>
      </c>
      <c r="M137" s="8">
        <f t="shared" si="20"/>
        <v>-21</v>
      </c>
      <c r="N137">
        <f t="shared" si="26"/>
        <v>0.71215987255822455</v>
      </c>
    </row>
    <row r="138" spans="7:14" x14ac:dyDescent="0.25">
      <c r="G138">
        <f t="shared" si="27"/>
        <v>136</v>
      </c>
      <c r="H138">
        <f t="shared" si="21"/>
        <v>3.3379421944391554</v>
      </c>
      <c r="I138">
        <f t="shared" si="22"/>
        <v>128</v>
      </c>
      <c r="J138">
        <f t="shared" si="23"/>
        <v>141</v>
      </c>
      <c r="K138">
        <f t="shared" si="24"/>
        <v>0</v>
      </c>
      <c r="L138">
        <f t="shared" si="25"/>
        <v>-39</v>
      </c>
      <c r="M138" s="8">
        <f t="shared" si="20"/>
        <v>-24</v>
      </c>
      <c r="N138">
        <f t="shared" si="26"/>
        <v>0.776470896048302</v>
      </c>
    </row>
    <row r="139" spans="7:14" x14ac:dyDescent="0.25">
      <c r="G139">
        <f t="shared" si="27"/>
        <v>137</v>
      </c>
      <c r="H139">
        <f t="shared" si="21"/>
        <v>3.3624858870453256</v>
      </c>
      <c r="I139">
        <f t="shared" si="22"/>
        <v>128</v>
      </c>
      <c r="J139">
        <f t="shared" si="23"/>
        <v>141</v>
      </c>
      <c r="K139">
        <f t="shared" si="24"/>
        <v>0</v>
      </c>
      <c r="L139">
        <f t="shared" si="25"/>
        <v>-39</v>
      </c>
      <c r="M139" s="8">
        <f t="shared" si="20"/>
        <v>-27</v>
      </c>
      <c r="N139">
        <f t="shared" si="26"/>
        <v>0.82585749992246349</v>
      </c>
    </row>
    <row r="140" spans="7:14" x14ac:dyDescent="0.25">
      <c r="G140">
        <f t="shared" si="27"/>
        <v>138</v>
      </c>
      <c r="H140">
        <f t="shared" si="21"/>
        <v>3.3870295796514958</v>
      </c>
      <c r="I140">
        <f t="shared" si="22"/>
        <v>128</v>
      </c>
      <c r="J140">
        <f t="shared" si="23"/>
        <v>141</v>
      </c>
      <c r="K140">
        <f t="shared" si="24"/>
        <v>0</v>
      </c>
      <c r="L140">
        <f t="shared" si="25"/>
        <v>-39</v>
      </c>
      <c r="M140" s="8">
        <f t="shared" si="20"/>
        <v>-30</v>
      </c>
      <c r="N140">
        <f t="shared" si="26"/>
        <v>0.85848284771450523</v>
      </c>
    </row>
    <row r="141" spans="7:14" x14ac:dyDescent="0.25">
      <c r="G141">
        <f t="shared" si="27"/>
        <v>139</v>
      </c>
      <c r="H141">
        <f t="shared" si="21"/>
        <v>3.4115732722576659</v>
      </c>
      <c r="I141">
        <f t="shared" si="22"/>
        <v>128</v>
      </c>
      <c r="J141">
        <f t="shared" si="23"/>
        <v>141</v>
      </c>
      <c r="K141">
        <f t="shared" si="24"/>
        <v>0</v>
      </c>
      <c r="L141">
        <f t="shared" si="25"/>
        <v>-39</v>
      </c>
      <c r="M141" s="8">
        <f t="shared" si="20"/>
        <v>-33</v>
      </c>
      <c r="N141">
        <f t="shared" si="26"/>
        <v>0.87252019931207769</v>
      </c>
    </row>
    <row r="142" spans="7:14" x14ac:dyDescent="0.25">
      <c r="G142" s="4">
        <f t="shared" si="27"/>
        <v>140</v>
      </c>
      <c r="H142" s="4">
        <f t="shared" si="21"/>
        <v>3.4361169648638361</v>
      </c>
      <c r="I142" s="4">
        <f t="shared" si="22"/>
        <v>128</v>
      </c>
      <c r="J142" s="4">
        <f t="shared" si="23"/>
        <v>141</v>
      </c>
      <c r="K142" s="4">
        <f t="shared" si="24"/>
        <v>0</v>
      </c>
      <c r="L142" s="4">
        <f t="shared" si="25"/>
        <v>-39</v>
      </c>
      <c r="M142" s="8">
        <f t="shared" si="20"/>
        <v>-36</v>
      </c>
      <c r="N142" s="4">
        <f t="shared" si="26"/>
        <v>0.8661540113166879</v>
      </c>
    </row>
    <row r="143" spans="7:14" x14ac:dyDescent="0.25">
      <c r="G143" s="3">
        <f t="shared" si="27"/>
        <v>141</v>
      </c>
      <c r="H143" s="3">
        <f t="shared" si="21"/>
        <v>3.4606606574700063</v>
      </c>
      <c r="I143" s="3">
        <f t="shared" si="22"/>
        <v>141</v>
      </c>
      <c r="J143" s="3">
        <f t="shared" si="23"/>
        <v>154</v>
      </c>
      <c r="K143" s="3">
        <f t="shared" si="24"/>
        <v>-39</v>
      </c>
      <c r="L143" s="3">
        <f t="shared" si="25"/>
        <v>-75</v>
      </c>
      <c r="M143" s="5">
        <f t="shared" si="20"/>
        <v>-39</v>
      </c>
      <c r="N143" s="3">
        <f t="shared" si="26"/>
        <v>0.83758103065918021</v>
      </c>
    </row>
    <row r="144" spans="7:14" x14ac:dyDescent="0.25">
      <c r="G144">
        <f t="shared" si="27"/>
        <v>142</v>
      </c>
      <c r="H144">
        <f t="shared" si="21"/>
        <v>3.4852043500761769</v>
      </c>
      <c r="I144">
        <f t="shared" si="22"/>
        <v>141</v>
      </c>
      <c r="J144">
        <f t="shared" si="23"/>
        <v>154</v>
      </c>
      <c r="K144">
        <f t="shared" si="24"/>
        <v>-39</v>
      </c>
      <c r="L144">
        <f t="shared" si="25"/>
        <v>-75</v>
      </c>
      <c r="M144" s="8">
        <f t="shared" ref="M144:M207" si="28">(L144-K144)*(G144-I144)/(J144-I144)+K144</f>
        <v>-41.769230769230766</v>
      </c>
      <c r="N144">
        <f t="shared" si="26"/>
        <v>1.0157806115811852</v>
      </c>
    </row>
    <row r="145" spans="7:14" x14ac:dyDescent="0.25">
      <c r="G145">
        <f t="shared" si="27"/>
        <v>143</v>
      </c>
      <c r="H145">
        <f t="shared" si="21"/>
        <v>3.5097480426823471</v>
      </c>
      <c r="I145">
        <f t="shared" si="22"/>
        <v>141</v>
      </c>
      <c r="J145">
        <f t="shared" si="23"/>
        <v>154</v>
      </c>
      <c r="K145">
        <f t="shared" si="24"/>
        <v>-39</v>
      </c>
      <c r="L145">
        <f t="shared" si="25"/>
        <v>-75</v>
      </c>
      <c r="M145" s="8">
        <f t="shared" si="28"/>
        <v>-44.53846153846154</v>
      </c>
      <c r="N145">
        <f t="shared" si="26"/>
        <v>1.1682081014819516</v>
      </c>
    </row>
    <row r="146" spans="7:14" x14ac:dyDescent="0.25">
      <c r="G146">
        <f t="shared" si="27"/>
        <v>144</v>
      </c>
      <c r="H146">
        <f t="shared" si="21"/>
        <v>3.5342917352885173</v>
      </c>
      <c r="I146">
        <f t="shared" si="22"/>
        <v>141</v>
      </c>
      <c r="J146">
        <f t="shared" si="23"/>
        <v>154</v>
      </c>
      <c r="K146">
        <f t="shared" si="24"/>
        <v>-39</v>
      </c>
      <c r="L146">
        <f t="shared" si="25"/>
        <v>-75</v>
      </c>
      <c r="M146" s="8">
        <f t="shared" si="28"/>
        <v>-47.307692307692307</v>
      </c>
      <c r="N146">
        <f t="shared" si="26"/>
        <v>1.2931036026740799</v>
      </c>
    </row>
    <row r="147" spans="7:14" x14ac:dyDescent="0.25">
      <c r="G147">
        <f t="shared" si="27"/>
        <v>145</v>
      </c>
      <c r="H147">
        <f t="shared" si="21"/>
        <v>3.5588354278946874</v>
      </c>
      <c r="I147">
        <f t="shared" si="22"/>
        <v>141</v>
      </c>
      <c r="J147">
        <f t="shared" si="23"/>
        <v>154</v>
      </c>
      <c r="K147">
        <f t="shared" si="24"/>
        <v>-39</v>
      </c>
      <c r="L147">
        <f t="shared" si="25"/>
        <v>-75</v>
      </c>
      <c r="M147" s="8">
        <f t="shared" si="28"/>
        <v>-50.07692307692308</v>
      </c>
      <c r="N147">
        <f t="shared" si="26"/>
        <v>1.3887238017106114</v>
      </c>
    </row>
    <row r="148" spans="7:14" x14ac:dyDescent="0.25">
      <c r="G148">
        <f t="shared" si="27"/>
        <v>146</v>
      </c>
      <c r="H148">
        <f t="shared" si="21"/>
        <v>3.5833791205008576</v>
      </c>
      <c r="I148">
        <f t="shared" si="22"/>
        <v>141</v>
      </c>
      <c r="J148">
        <f t="shared" si="23"/>
        <v>154</v>
      </c>
      <c r="K148">
        <f t="shared" si="24"/>
        <v>-39</v>
      </c>
      <c r="L148">
        <f t="shared" si="25"/>
        <v>-75</v>
      </c>
      <c r="M148" s="8">
        <f t="shared" si="28"/>
        <v>-52.846153846153847</v>
      </c>
      <c r="N148">
        <f t="shared" si="26"/>
        <v>1.4533430194919461</v>
      </c>
    </row>
    <row r="149" spans="7:14" x14ac:dyDescent="0.25">
      <c r="G149">
        <f t="shared" si="27"/>
        <v>147</v>
      </c>
      <c r="H149">
        <f t="shared" si="21"/>
        <v>3.6079228131070282</v>
      </c>
      <c r="I149">
        <f t="shared" si="22"/>
        <v>141</v>
      </c>
      <c r="J149">
        <f t="shared" si="23"/>
        <v>154</v>
      </c>
      <c r="K149">
        <f t="shared" si="24"/>
        <v>-39</v>
      </c>
      <c r="L149">
        <f t="shared" si="25"/>
        <v>-75</v>
      </c>
      <c r="M149" s="8">
        <f t="shared" si="28"/>
        <v>-55.615384615384613</v>
      </c>
      <c r="N149">
        <f t="shared" si="26"/>
        <v>1.4852542507504296</v>
      </c>
    </row>
    <row r="150" spans="7:14" x14ac:dyDescent="0.25">
      <c r="G150">
        <f t="shared" si="27"/>
        <v>148</v>
      </c>
      <c r="H150">
        <f t="shared" si="21"/>
        <v>3.6324665057131984</v>
      </c>
      <c r="I150">
        <f t="shared" si="22"/>
        <v>141</v>
      </c>
      <c r="J150">
        <f t="shared" si="23"/>
        <v>154</v>
      </c>
      <c r="K150">
        <f t="shared" si="24"/>
        <v>-39</v>
      </c>
      <c r="L150">
        <f t="shared" si="25"/>
        <v>-75</v>
      </c>
      <c r="M150" s="8">
        <f t="shared" si="28"/>
        <v>-58.384615384615387</v>
      </c>
      <c r="N150">
        <f t="shared" si="26"/>
        <v>1.482770192286317</v>
      </c>
    </row>
    <row r="151" spans="7:14" x14ac:dyDescent="0.25">
      <c r="G151">
        <f t="shared" si="27"/>
        <v>149</v>
      </c>
      <c r="H151">
        <f t="shared" si="21"/>
        <v>3.6570101983193686</v>
      </c>
      <c r="I151">
        <f t="shared" si="22"/>
        <v>141</v>
      </c>
      <c r="J151">
        <f t="shared" si="23"/>
        <v>154</v>
      </c>
      <c r="K151">
        <f t="shared" si="24"/>
        <v>-39</v>
      </c>
      <c r="L151">
        <f t="shared" si="25"/>
        <v>-75</v>
      </c>
      <c r="M151" s="8">
        <f t="shared" si="28"/>
        <v>-61.153846153846153</v>
      </c>
      <c r="N151">
        <f t="shared" si="26"/>
        <v>1.4442242593364085</v>
      </c>
    </row>
    <row r="152" spans="7:14" x14ac:dyDescent="0.25">
      <c r="G152">
        <f t="shared" si="27"/>
        <v>150</v>
      </c>
      <c r="H152">
        <f t="shared" si="21"/>
        <v>3.6815538909255388</v>
      </c>
      <c r="I152">
        <f t="shared" si="22"/>
        <v>141</v>
      </c>
      <c r="J152">
        <f t="shared" si="23"/>
        <v>154</v>
      </c>
      <c r="K152">
        <f t="shared" si="24"/>
        <v>-39</v>
      </c>
      <c r="L152">
        <f t="shared" si="25"/>
        <v>-75</v>
      </c>
      <c r="M152" s="8">
        <f t="shared" si="28"/>
        <v>-63.92307692307692</v>
      </c>
      <c r="N152">
        <f t="shared" si="26"/>
        <v>1.3679715894622149</v>
      </c>
    </row>
    <row r="153" spans="7:14" x14ac:dyDescent="0.25">
      <c r="G153">
        <f t="shared" si="27"/>
        <v>151</v>
      </c>
      <c r="H153">
        <f t="shared" si="21"/>
        <v>3.7060975835317089</v>
      </c>
      <c r="I153">
        <f t="shared" si="22"/>
        <v>141</v>
      </c>
      <c r="J153">
        <f t="shared" si="23"/>
        <v>154</v>
      </c>
      <c r="K153">
        <f t="shared" si="24"/>
        <v>-39</v>
      </c>
      <c r="L153">
        <f t="shared" si="25"/>
        <v>-75</v>
      </c>
      <c r="M153" s="8">
        <f t="shared" si="28"/>
        <v>-66.692307692307693</v>
      </c>
      <c r="N153">
        <f t="shared" si="26"/>
        <v>1.2523900333536204</v>
      </c>
    </row>
    <row r="154" spans="7:14" x14ac:dyDescent="0.25">
      <c r="G154">
        <f t="shared" si="27"/>
        <v>152</v>
      </c>
      <c r="H154">
        <f t="shared" si="21"/>
        <v>3.7306412761378791</v>
      </c>
      <c r="I154">
        <f t="shared" si="22"/>
        <v>141</v>
      </c>
      <c r="J154">
        <f t="shared" si="23"/>
        <v>154</v>
      </c>
      <c r="K154">
        <f t="shared" si="24"/>
        <v>-39</v>
      </c>
      <c r="L154">
        <f t="shared" si="25"/>
        <v>-75</v>
      </c>
      <c r="M154" s="8">
        <f t="shared" si="28"/>
        <v>-69.461538461538453</v>
      </c>
      <c r="N154">
        <f t="shared" si="26"/>
        <v>1.0958811319509891</v>
      </c>
    </row>
    <row r="155" spans="7:14" x14ac:dyDescent="0.25">
      <c r="G155" s="4">
        <f t="shared" si="27"/>
        <v>153</v>
      </c>
      <c r="H155" s="4">
        <f t="shared" si="21"/>
        <v>3.7551849687440497</v>
      </c>
      <c r="I155" s="4">
        <f t="shared" si="22"/>
        <v>141</v>
      </c>
      <c r="J155" s="4">
        <f t="shared" si="23"/>
        <v>154</v>
      </c>
      <c r="K155" s="4">
        <f t="shared" si="24"/>
        <v>-39</v>
      </c>
      <c r="L155" s="4">
        <f t="shared" si="25"/>
        <v>-75</v>
      </c>
      <c r="M155" s="8">
        <f t="shared" si="28"/>
        <v>-72.230769230769226</v>
      </c>
      <c r="N155" s="4">
        <f t="shared" si="26"/>
        <v>0.89687107929712795</v>
      </c>
    </row>
    <row r="156" spans="7:14" x14ac:dyDescent="0.25">
      <c r="G156" s="3">
        <f t="shared" si="27"/>
        <v>154</v>
      </c>
      <c r="H156" s="3">
        <f t="shared" si="21"/>
        <v>3.7797286613502199</v>
      </c>
      <c r="I156" s="3">
        <f t="shared" si="22"/>
        <v>154</v>
      </c>
      <c r="J156" s="3">
        <f t="shared" si="23"/>
        <v>166</v>
      </c>
      <c r="K156" s="3">
        <f t="shared" si="24"/>
        <v>-75</v>
      </c>
      <c r="L156" s="3">
        <f t="shared" si="25"/>
        <v>-103</v>
      </c>
      <c r="M156" s="5">
        <f t="shared" si="28"/>
        <v>-75</v>
      </c>
      <c r="N156" s="3">
        <f t="shared" si="26"/>
        <v>0.653811670539028</v>
      </c>
    </row>
    <row r="157" spans="7:14" x14ac:dyDescent="0.25">
      <c r="G157">
        <f t="shared" si="27"/>
        <v>155</v>
      </c>
      <c r="H157">
        <f t="shared" si="21"/>
        <v>3.8042723539563901</v>
      </c>
      <c r="I157">
        <f t="shared" si="22"/>
        <v>154</v>
      </c>
      <c r="J157">
        <f t="shared" si="23"/>
        <v>166</v>
      </c>
      <c r="K157">
        <f t="shared" si="24"/>
        <v>-75</v>
      </c>
      <c r="L157">
        <f t="shared" si="25"/>
        <v>-103</v>
      </c>
      <c r="M157" s="8">
        <f t="shared" si="28"/>
        <v>-77.333333333333329</v>
      </c>
      <c r="N157">
        <f t="shared" si="26"/>
        <v>0.80107867040626957</v>
      </c>
    </row>
    <row r="158" spans="7:14" x14ac:dyDescent="0.25">
      <c r="G158">
        <f t="shared" si="27"/>
        <v>156</v>
      </c>
      <c r="H158">
        <f t="shared" si="21"/>
        <v>3.8288160465625602</v>
      </c>
      <c r="I158">
        <f t="shared" si="22"/>
        <v>154</v>
      </c>
      <c r="J158">
        <f t="shared" si="23"/>
        <v>166</v>
      </c>
      <c r="K158">
        <f t="shared" si="24"/>
        <v>-75</v>
      </c>
      <c r="L158">
        <f t="shared" si="25"/>
        <v>-103</v>
      </c>
      <c r="M158" s="8">
        <f t="shared" si="28"/>
        <v>-79.666666666666671</v>
      </c>
      <c r="N158">
        <f t="shared" si="26"/>
        <v>0.90128042211627246</v>
      </c>
    </row>
    <row r="159" spans="7:14" x14ac:dyDescent="0.25">
      <c r="G159">
        <f t="shared" si="27"/>
        <v>157</v>
      </c>
      <c r="H159">
        <f t="shared" si="21"/>
        <v>3.8533597391687304</v>
      </c>
      <c r="I159">
        <f t="shared" si="22"/>
        <v>154</v>
      </c>
      <c r="J159">
        <f t="shared" si="23"/>
        <v>166</v>
      </c>
      <c r="K159">
        <f t="shared" si="24"/>
        <v>-75</v>
      </c>
      <c r="L159">
        <f t="shared" si="25"/>
        <v>-103</v>
      </c>
      <c r="M159" s="8">
        <f t="shared" si="28"/>
        <v>-82</v>
      </c>
      <c r="N159">
        <f t="shared" si="26"/>
        <v>0.95295105512961698</v>
      </c>
    </row>
    <row r="160" spans="7:14" x14ac:dyDescent="0.25">
      <c r="G160">
        <f t="shared" si="27"/>
        <v>158</v>
      </c>
      <c r="H160">
        <f t="shared" si="21"/>
        <v>3.877903431774901</v>
      </c>
      <c r="I160">
        <f t="shared" si="22"/>
        <v>154</v>
      </c>
      <c r="J160">
        <f t="shared" si="23"/>
        <v>166</v>
      </c>
      <c r="K160">
        <f t="shared" si="24"/>
        <v>-75</v>
      </c>
      <c r="L160">
        <f t="shared" si="25"/>
        <v>-103</v>
      </c>
      <c r="M160" s="8">
        <f t="shared" si="28"/>
        <v>-84.333333333333329</v>
      </c>
      <c r="N160">
        <f t="shared" si="26"/>
        <v>0.95465393223801698</v>
      </c>
    </row>
    <row r="161" spans="7:14" x14ac:dyDescent="0.25">
      <c r="G161">
        <f t="shared" si="27"/>
        <v>159</v>
      </c>
      <c r="H161">
        <f t="shared" si="21"/>
        <v>3.9024471243810712</v>
      </c>
      <c r="I161">
        <f t="shared" si="22"/>
        <v>154</v>
      </c>
      <c r="J161">
        <f t="shared" si="23"/>
        <v>166</v>
      </c>
      <c r="K161">
        <f t="shared" si="24"/>
        <v>-75</v>
      </c>
      <c r="L161">
        <f t="shared" si="25"/>
        <v>-103</v>
      </c>
      <c r="M161" s="8">
        <f t="shared" si="28"/>
        <v>-86.666666666666671</v>
      </c>
      <c r="N161">
        <f t="shared" si="26"/>
        <v>0.90498251494081217</v>
      </c>
    </row>
    <row r="162" spans="7:14" x14ac:dyDescent="0.25">
      <c r="G162">
        <f t="shared" si="27"/>
        <v>160</v>
      </c>
      <c r="H162">
        <f t="shared" si="21"/>
        <v>3.9269908169872414</v>
      </c>
      <c r="I162">
        <f t="shared" si="22"/>
        <v>154</v>
      </c>
      <c r="J162">
        <f t="shared" si="23"/>
        <v>166</v>
      </c>
      <c r="K162">
        <f t="shared" si="24"/>
        <v>-75</v>
      </c>
      <c r="L162">
        <f t="shared" si="25"/>
        <v>-103</v>
      </c>
      <c r="M162" s="8">
        <f t="shared" si="28"/>
        <v>-89</v>
      </c>
      <c r="N162">
        <f t="shared" si="26"/>
        <v>0.80256121069152186</v>
      </c>
    </row>
    <row r="163" spans="7:14" x14ac:dyDescent="0.25">
      <c r="G163">
        <f t="shared" si="27"/>
        <v>161</v>
      </c>
      <c r="H163">
        <f t="shared" si="21"/>
        <v>3.9515345095934116</v>
      </c>
      <c r="I163">
        <f t="shared" si="22"/>
        <v>154</v>
      </c>
      <c r="J163">
        <f t="shared" si="23"/>
        <v>166</v>
      </c>
      <c r="K163">
        <f t="shared" si="24"/>
        <v>-75</v>
      </c>
      <c r="L163">
        <f t="shared" si="25"/>
        <v>-103</v>
      </c>
      <c r="M163" s="8">
        <f t="shared" si="28"/>
        <v>-91.333333333333329</v>
      </c>
      <c r="N163">
        <f t="shared" si="26"/>
        <v>0.64604620150295489</v>
      </c>
    </row>
    <row r="164" spans="7:14" x14ac:dyDescent="0.25">
      <c r="G164">
        <f t="shared" si="27"/>
        <v>162</v>
      </c>
      <c r="H164">
        <f t="shared" si="21"/>
        <v>3.9760782021995817</v>
      </c>
      <c r="I164">
        <f t="shared" si="22"/>
        <v>154</v>
      </c>
      <c r="J164">
        <f t="shared" si="23"/>
        <v>166</v>
      </c>
      <c r="K164">
        <f t="shared" si="24"/>
        <v>-75</v>
      </c>
      <c r="L164">
        <f t="shared" si="25"/>
        <v>-103</v>
      </c>
      <c r="M164" s="8">
        <f t="shared" si="28"/>
        <v>-93.666666666666671</v>
      </c>
      <c r="N164">
        <f t="shared" si="26"/>
        <v>0.43412625341311184</v>
      </c>
    </row>
    <row r="165" spans="7:14" x14ac:dyDescent="0.25">
      <c r="G165">
        <f t="shared" si="27"/>
        <v>163</v>
      </c>
      <c r="H165">
        <f t="shared" si="21"/>
        <v>4.0006218948057519</v>
      </c>
      <c r="I165">
        <f t="shared" si="22"/>
        <v>154</v>
      </c>
      <c r="J165">
        <f t="shared" si="23"/>
        <v>166</v>
      </c>
      <c r="K165">
        <f t="shared" si="24"/>
        <v>-75</v>
      </c>
      <c r="L165">
        <f t="shared" si="25"/>
        <v>-103</v>
      </c>
      <c r="M165" s="8">
        <f t="shared" si="28"/>
        <v>-96</v>
      </c>
      <c r="N165">
        <f t="shared" si="26"/>
        <v>0.16552350632349544</v>
      </c>
    </row>
    <row r="166" spans="7:14" x14ac:dyDescent="0.25">
      <c r="G166">
        <f t="shared" si="27"/>
        <v>164</v>
      </c>
      <c r="H166">
        <f t="shared" si="21"/>
        <v>4.0251655874119221</v>
      </c>
      <c r="I166">
        <f t="shared" si="22"/>
        <v>154</v>
      </c>
      <c r="J166">
        <f t="shared" si="23"/>
        <v>166</v>
      </c>
      <c r="K166">
        <f t="shared" si="24"/>
        <v>-75</v>
      </c>
      <c r="L166">
        <f t="shared" si="25"/>
        <v>-103</v>
      </c>
      <c r="M166" s="8">
        <f t="shared" si="28"/>
        <v>-98.333333333333329</v>
      </c>
      <c r="N166">
        <f t="shared" si="26"/>
        <v>0.16100575626576585</v>
      </c>
    </row>
    <row r="167" spans="7:14" x14ac:dyDescent="0.25">
      <c r="G167">
        <f t="shared" si="27"/>
        <v>165</v>
      </c>
      <c r="H167">
        <f t="shared" si="21"/>
        <v>4.0497092800180923</v>
      </c>
      <c r="I167">
        <f t="shared" si="22"/>
        <v>154</v>
      </c>
      <c r="J167">
        <f t="shared" si="23"/>
        <v>166</v>
      </c>
      <c r="K167">
        <f t="shared" si="24"/>
        <v>-75</v>
      </c>
      <c r="L167">
        <f t="shared" si="25"/>
        <v>-103</v>
      </c>
      <c r="M167" s="8">
        <f t="shared" si="28"/>
        <v>-100.66666666666667</v>
      </c>
      <c r="N167">
        <f t="shared" si="26"/>
        <v>0.54667035808772368</v>
      </c>
    </row>
    <row r="168" spans="7:14" x14ac:dyDescent="0.25">
      <c r="G168" s="3">
        <f t="shared" si="27"/>
        <v>166</v>
      </c>
      <c r="H168" s="3">
        <f t="shared" si="21"/>
        <v>4.0742529726242633</v>
      </c>
      <c r="I168" s="3">
        <f t="shared" si="22"/>
        <v>166</v>
      </c>
      <c r="J168" s="3">
        <f t="shared" si="23"/>
        <v>179</v>
      </c>
      <c r="K168" s="3">
        <f t="shared" si="24"/>
        <v>-103</v>
      </c>
      <c r="L168" s="3">
        <f t="shared" si="25"/>
        <v>-121</v>
      </c>
      <c r="M168" s="5">
        <f t="shared" si="28"/>
        <v>-103</v>
      </c>
      <c r="N168" s="3">
        <f t="shared" si="26"/>
        <v>0.99264350195808504</v>
      </c>
    </row>
    <row r="169" spans="7:14" x14ac:dyDescent="0.25">
      <c r="G169">
        <f t="shared" si="27"/>
        <v>167</v>
      </c>
      <c r="H169">
        <f t="shared" si="21"/>
        <v>4.0987966652304335</v>
      </c>
      <c r="I169">
        <f t="shared" si="22"/>
        <v>166</v>
      </c>
      <c r="J169">
        <f t="shared" si="23"/>
        <v>179</v>
      </c>
      <c r="K169">
        <f t="shared" si="24"/>
        <v>-103</v>
      </c>
      <c r="L169">
        <f t="shared" si="25"/>
        <v>-121</v>
      </c>
      <c r="M169" s="8">
        <f t="shared" si="28"/>
        <v>-104.38461538461539</v>
      </c>
      <c r="N169">
        <f t="shared" si="26"/>
        <v>0.55134411436424102</v>
      </c>
    </row>
    <row r="170" spans="7:14" x14ac:dyDescent="0.25">
      <c r="G170">
        <f t="shared" si="27"/>
        <v>168</v>
      </c>
      <c r="H170">
        <f t="shared" si="21"/>
        <v>4.1233403578366037</v>
      </c>
      <c r="I170">
        <f t="shared" si="22"/>
        <v>166</v>
      </c>
      <c r="J170">
        <f t="shared" si="23"/>
        <v>179</v>
      </c>
      <c r="K170">
        <f t="shared" si="24"/>
        <v>-103</v>
      </c>
      <c r="L170">
        <f t="shared" si="25"/>
        <v>-121</v>
      </c>
      <c r="M170" s="8">
        <f t="shared" si="28"/>
        <v>-105.76923076923077</v>
      </c>
      <c r="N170">
        <f t="shared" si="26"/>
        <v>0.17259000680752479</v>
      </c>
    </row>
    <row r="171" spans="7:14" x14ac:dyDescent="0.25">
      <c r="G171">
        <f t="shared" si="27"/>
        <v>169</v>
      </c>
      <c r="H171">
        <f t="shared" si="21"/>
        <v>4.1478840504427739</v>
      </c>
      <c r="I171">
        <f t="shared" si="22"/>
        <v>166</v>
      </c>
      <c r="J171">
        <f t="shared" si="23"/>
        <v>179</v>
      </c>
      <c r="K171">
        <f t="shared" si="24"/>
        <v>-103</v>
      </c>
      <c r="L171">
        <f t="shared" si="25"/>
        <v>-121</v>
      </c>
      <c r="M171" s="8">
        <f t="shared" si="28"/>
        <v>-107.15384615384616</v>
      </c>
      <c r="N171">
        <f t="shared" si="26"/>
        <v>0.14255663286662923</v>
      </c>
    </row>
    <row r="172" spans="7:14" x14ac:dyDescent="0.25">
      <c r="G172">
        <f t="shared" si="27"/>
        <v>170</v>
      </c>
      <c r="H172">
        <f t="shared" si="21"/>
        <v>4.172427743048944</v>
      </c>
      <c r="I172">
        <f t="shared" si="22"/>
        <v>166</v>
      </c>
      <c r="J172">
        <f t="shared" si="23"/>
        <v>179</v>
      </c>
      <c r="K172">
        <f t="shared" si="24"/>
        <v>-103</v>
      </c>
      <c r="L172">
        <f t="shared" si="25"/>
        <v>-121</v>
      </c>
      <c r="M172" s="8">
        <f t="shared" si="28"/>
        <v>-108.53846153846153</v>
      </c>
      <c r="N172">
        <f t="shared" si="26"/>
        <v>0.39307193157301867</v>
      </c>
    </row>
    <row r="173" spans="7:14" x14ac:dyDescent="0.25">
      <c r="G173">
        <f t="shared" si="27"/>
        <v>171</v>
      </c>
      <c r="H173">
        <f t="shared" si="21"/>
        <v>4.1969714356551142</v>
      </c>
      <c r="I173">
        <f t="shared" si="22"/>
        <v>166</v>
      </c>
      <c r="J173">
        <f t="shared" si="23"/>
        <v>179</v>
      </c>
      <c r="K173">
        <f t="shared" si="24"/>
        <v>-103</v>
      </c>
      <c r="L173">
        <f t="shared" si="25"/>
        <v>-121</v>
      </c>
      <c r="M173" s="8">
        <f t="shared" si="28"/>
        <v>-109.92307692307692</v>
      </c>
      <c r="N173">
        <f t="shared" si="26"/>
        <v>0.57797094772942614</v>
      </c>
    </row>
    <row r="174" spans="7:14" x14ac:dyDescent="0.25">
      <c r="G174">
        <f t="shared" si="27"/>
        <v>172</v>
      </c>
      <c r="H174">
        <f t="shared" si="21"/>
        <v>4.2215151282612844</v>
      </c>
      <c r="I174">
        <f t="shared" si="22"/>
        <v>166</v>
      </c>
      <c r="J174">
        <f t="shared" si="23"/>
        <v>179</v>
      </c>
      <c r="K174">
        <f t="shared" si="24"/>
        <v>-103</v>
      </c>
      <c r="L174">
        <f t="shared" si="25"/>
        <v>-121</v>
      </c>
      <c r="M174" s="8">
        <f t="shared" si="28"/>
        <v>-111.30769230769231</v>
      </c>
      <c r="N174">
        <f t="shared" si="26"/>
        <v>0.69630826454877592</v>
      </c>
    </row>
    <row r="175" spans="7:14" x14ac:dyDescent="0.25">
      <c r="G175">
        <f t="shared" si="27"/>
        <v>173</v>
      </c>
      <c r="H175">
        <f t="shared" si="21"/>
        <v>4.2460588208674546</v>
      </c>
      <c r="I175">
        <f t="shared" si="22"/>
        <v>166</v>
      </c>
      <c r="J175">
        <f t="shared" si="23"/>
        <v>179</v>
      </c>
      <c r="K175">
        <f t="shared" si="24"/>
        <v>-103</v>
      </c>
      <c r="L175">
        <f t="shared" si="25"/>
        <v>-121</v>
      </c>
      <c r="M175" s="8">
        <f t="shared" si="28"/>
        <v>-112.69230769230769</v>
      </c>
      <c r="N175">
        <f t="shared" si="26"/>
        <v>0.74717855952273737</v>
      </c>
    </row>
    <row r="176" spans="7:14" x14ac:dyDescent="0.25">
      <c r="G176">
        <f t="shared" si="27"/>
        <v>174</v>
      </c>
      <c r="H176">
        <f t="shared" si="21"/>
        <v>4.2706025134736247</v>
      </c>
      <c r="I176">
        <f t="shared" si="22"/>
        <v>166</v>
      </c>
      <c r="J176">
        <f t="shared" si="23"/>
        <v>179</v>
      </c>
      <c r="K176">
        <f t="shared" si="24"/>
        <v>-103</v>
      </c>
      <c r="L176">
        <f t="shared" si="25"/>
        <v>-121</v>
      </c>
      <c r="M176" s="8">
        <f t="shared" si="28"/>
        <v>-114.07692307692308</v>
      </c>
      <c r="N176">
        <f t="shared" si="26"/>
        <v>0.72971714975419388</v>
      </c>
    </row>
    <row r="177" spans="7:14" x14ac:dyDescent="0.25">
      <c r="G177">
        <f t="shared" si="27"/>
        <v>175</v>
      </c>
      <c r="H177">
        <f t="shared" si="21"/>
        <v>4.2951462060797949</v>
      </c>
      <c r="I177">
        <f t="shared" si="22"/>
        <v>166</v>
      </c>
      <c r="J177">
        <f t="shared" si="23"/>
        <v>179</v>
      </c>
      <c r="K177">
        <f t="shared" si="24"/>
        <v>-103</v>
      </c>
      <c r="L177">
        <f t="shared" si="25"/>
        <v>-121</v>
      </c>
      <c r="M177" s="8">
        <f t="shared" si="28"/>
        <v>-115.46153846153847</v>
      </c>
      <c r="N177">
        <f t="shared" si="26"/>
        <v>0.64310051280990876</v>
      </c>
    </row>
    <row r="178" spans="7:14" x14ac:dyDescent="0.25">
      <c r="G178">
        <f t="shared" si="27"/>
        <v>176</v>
      </c>
      <c r="H178">
        <f t="shared" si="21"/>
        <v>4.3196898986859651</v>
      </c>
      <c r="I178">
        <f t="shared" si="22"/>
        <v>166</v>
      </c>
      <c r="J178">
        <f t="shared" si="23"/>
        <v>179</v>
      </c>
      <c r="K178">
        <f t="shared" si="24"/>
        <v>-103</v>
      </c>
      <c r="L178">
        <f t="shared" si="25"/>
        <v>-121</v>
      </c>
      <c r="M178" s="8">
        <f t="shared" si="28"/>
        <v>-116.84615384615384</v>
      </c>
      <c r="N178">
        <f t="shared" si="26"/>
        <v>0.48654678277954133</v>
      </c>
    </row>
    <row r="179" spans="7:14" x14ac:dyDescent="0.25">
      <c r="G179">
        <f t="shared" si="27"/>
        <v>177</v>
      </c>
      <c r="H179">
        <f t="shared" si="21"/>
        <v>4.3442335912921362</v>
      </c>
      <c r="I179">
        <f t="shared" si="22"/>
        <v>166</v>
      </c>
      <c r="J179">
        <f t="shared" si="23"/>
        <v>179</v>
      </c>
      <c r="K179">
        <f t="shared" si="24"/>
        <v>-103</v>
      </c>
      <c r="L179">
        <f t="shared" si="25"/>
        <v>-121</v>
      </c>
      <c r="M179" s="8">
        <f t="shared" si="28"/>
        <v>-118.23076923076923</v>
      </c>
      <c r="N179">
        <f t="shared" si="26"/>
        <v>0.25931622124262788</v>
      </c>
    </row>
    <row r="180" spans="7:14" x14ac:dyDescent="0.25">
      <c r="G180">
        <f t="shared" si="27"/>
        <v>178</v>
      </c>
      <c r="H180">
        <f t="shared" si="21"/>
        <v>4.3687772838983063</v>
      </c>
      <c r="I180">
        <f t="shared" si="22"/>
        <v>166</v>
      </c>
      <c r="J180">
        <f t="shared" si="23"/>
        <v>179</v>
      </c>
      <c r="K180">
        <f t="shared" si="24"/>
        <v>-103</v>
      </c>
      <c r="L180">
        <f t="shared" si="25"/>
        <v>-121</v>
      </c>
      <c r="M180" s="8">
        <f t="shared" si="28"/>
        <v>-119.61538461538461</v>
      </c>
      <c r="N180">
        <f t="shared" si="26"/>
        <v>3.9288337140973795E-2</v>
      </c>
    </row>
    <row r="181" spans="7:14" x14ac:dyDescent="0.25">
      <c r="G181" s="3">
        <f t="shared" si="27"/>
        <v>179</v>
      </c>
      <c r="H181" s="3">
        <f t="shared" si="21"/>
        <v>4.3933209765044765</v>
      </c>
      <c r="I181" s="3">
        <f t="shared" si="22"/>
        <v>179</v>
      </c>
      <c r="J181" s="3">
        <f t="shared" si="23"/>
        <v>192</v>
      </c>
      <c r="K181" s="3">
        <f t="shared" si="24"/>
        <v>-121</v>
      </c>
      <c r="L181" s="3">
        <f t="shared" si="25"/>
        <v>-127</v>
      </c>
      <c r="M181" s="5">
        <f t="shared" si="28"/>
        <v>-121</v>
      </c>
      <c r="N181" s="3">
        <f t="shared" si="26"/>
        <v>0.40992106468434031</v>
      </c>
    </row>
    <row r="182" spans="7:14" x14ac:dyDescent="0.25">
      <c r="G182">
        <f t="shared" si="27"/>
        <v>180</v>
      </c>
      <c r="H182">
        <f t="shared" si="21"/>
        <v>4.4178646691106467</v>
      </c>
      <c r="I182">
        <f t="shared" si="22"/>
        <v>179</v>
      </c>
      <c r="J182">
        <f t="shared" si="23"/>
        <v>192</v>
      </c>
      <c r="K182">
        <f t="shared" si="24"/>
        <v>-121</v>
      </c>
      <c r="L182">
        <f t="shared" si="25"/>
        <v>-127</v>
      </c>
      <c r="M182" s="8">
        <f t="shared" si="28"/>
        <v>-121.46153846153847</v>
      </c>
      <c r="N182">
        <f t="shared" si="26"/>
        <v>6.9884176452049473E-2</v>
      </c>
    </row>
    <row r="183" spans="7:14" x14ac:dyDescent="0.25">
      <c r="G183">
        <f t="shared" si="27"/>
        <v>181</v>
      </c>
      <c r="H183">
        <f t="shared" si="21"/>
        <v>4.4424083617168169</v>
      </c>
      <c r="I183">
        <f t="shared" si="22"/>
        <v>179</v>
      </c>
      <c r="J183">
        <f t="shared" si="23"/>
        <v>192</v>
      </c>
      <c r="K183">
        <f t="shared" si="24"/>
        <v>-121</v>
      </c>
      <c r="L183">
        <f t="shared" si="25"/>
        <v>-127</v>
      </c>
      <c r="M183" s="8">
        <f t="shared" si="28"/>
        <v>-121.92307692307692</v>
      </c>
      <c r="N183">
        <f t="shared" si="26"/>
        <v>0.47648343294393669</v>
      </c>
    </row>
    <row r="184" spans="7:14" x14ac:dyDescent="0.25">
      <c r="G184">
        <f t="shared" si="27"/>
        <v>182</v>
      </c>
      <c r="H184">
        <f t="shared" si="21"/>
        <v>4.466952054322987</v>
      </c>
      <c r="I184">
        <f t="shared" si="22"/>
        <v>179</v>
      </c>
      <c r="J184">
        <f t="shared" si="23"/>
        <v>192</v>
      </c>
      <c r="K184">
        <f t="shared" si="24"/>
        <v>-121</v>
      </c>
      <c r="L184">
        <f t="shared" si="25"/>
        <v>-127</v>
      </c>
      <c r="M184" s="8">
        <f t="shared" si="28"/>
        <v>-122.38461538461539</v>
      </c>
      <c r="N184">
        <f t="shared" si="26"/>
        <v>0.80935377109169337</v>
      </c>
    </row>
    <row r="185" spans="7:14" x14ac:dyDescent="0.25">
      <c r="G185">
        <f t="shared" si="27"/>
        <v>183</v>
      </c>
      <c r="H185">
        <f t="shared" si="21"/>
        <v>4.4914957469291572</v>
      </c>
      <c r="I185">
        <f t="shared" si="22"/>
        <v>179</v>
      </c>
      <c r="J185">
        <f t="shared" si="23"/>
        <v>192</v>
      </c>
      <c r="K185">
        <f t="shared" si="24"/>
        <v>-121</v>
      </c>
      <c r="L185">
        <f t="shared" si="25"/>
        <v>-127</v>
      </c>
      <c r="M185" s="8">
        <f t="shared" si="28"/>
        <v>-122.84615384615384</v>
      </c>
      <c r="N185">
        <f t="shared" si="26"/>
        <v>1.0680166687392756</v>
      </c>
    </row>
    <row r="186" spans="7:14" x14ac:dyDescent="0.25">
      <c r="G186">
        <f t="shared" si="27"/>
        <v>184</v>
      </c>
      <c r="H186">
        <f t="shared" si="21"/>
        <v>4.5160394395353274</v>
      </c>
      <c r="I186">
        <f t="shared" si="22"/>
        <v>179</v>
      </c>
      <c r="J186">
        <f t="shared" si="23"/>
        <v>192</v>
      </c>
      <c r="K186">
        <f t="shared" si="24"/>
        <v>-121</v>
      </c>
      <c r="L186">
        <f t="shared" si="25"/>
        <v>-127</v>
      </c>
      <c r="M186" s="8">
        <f t="shared" si="28"/>
        <v>-123.30769230769231</v>
      </c>
      <c r="N186">
        <f t="shared" si="26"/>
        <v>1.2520383035179492</v>
      </c>
    </row>
    <row r="187" spans="7:14" x14ac:dyDescent="0.25">
      <c r="G187">
        <f t="shared" si="27"/>
        <v>185</v>
      </c>
      <c r="H187">
        <f t="shared" si="21"/>
        <v>4.5405831321414976</v>
      </c>
      <c r="I187">
        <f t="shared" si="22"/>
        <v>179</v>
      </c>
      <c r="J187">
        <f t="shared" si="23"/>
        <v>192</v>
      </c>
      <c r="K187">
        <f t="shared" si="24"/>
        <v>-121</v>
      </c>
      <c r="L187">
        <f t="shared" si="25"/>
        <v>-127</v>
      </c>
      <c r="M187" s="8">
        <f t="shared" si="28"/>
        <v>-123.76923076923077</v>
      </c>
      <c r="N187">
        <f t="shared" si="26"/>
        <v>1.3610298141647519</v>
      </c>
    </row>
    <row r="188" spans="7:14" x14ac:dyDescent="0.25">
      <c r="G188">
        <f t="shared" si="27"/>
        <v>186</v>
      </c>
      <c r="H188">
        <f t="shared" si="21"/>
        <v>4.5651268247476677</v>
      </c>
      <c r="I188">
        <f t="shared" si="22"/>
        <v>179</v>
      </c>
      <c r="J188">
        <f t="shared" si="23"/>
        <v>192</v>
      </c>
      <c r="K188">
        <f t="shared" si="24"/>
        <v>-121</v>
      </c>
      <c r="L188">
        <f t="shared" si="25"/>
        <v>-127</v>
      </c>
      <c r="M188" s="8">
        <f t="shared" si="28"/>
        <v>-124.23076923076923</v>
      </c>
      <c r="N188">
        <f t="shared" si="26"/>
        <v>1.3946475347579508</v>
      </c>
    </row>
    <row r="189" spans="7:14" x14ac:dyDescent="0.25">
      <c r="G189">
        <f t="shared" si="27"/>
        <v>187</v>
      </c>
      <c r="H189">
        <f t="shared" si="21"/>
        <v>4.5896705173538388</v>
      </c>
      <c r="I189">
        <f t="shared" si="22"/>
        <v>179</v>
      </c>
      <c r="J189">
        <f t="shared" si="23"/>
        <v>192</v>
      </c>
      <c r="K189">
        <f t="shared" si="24"/>
        <v>-121</v>
      </c>
      <c r="L189">
        <f t="shared" si="25"/>
        <v>-127</v>
      </c>
      <c r="M189" s="8">
        <f t="shared" si="28"/>
        <v>-124.69230769230769</v>
      </c>
      <c r="N189">
        <f t="shared" si="26"/>
        <v>1.3525932017284816</v>
      </c>
    </row>
    <row r="190" spans="7:14" x14ac:dyDescent="0.25">
      <c r="G190">
        <f t="shared" si="27"/>
        <v>188</v>
      </c>
      <c r="H190">
        <f t="shared" si="21"/>
        <v>4.614214209960009</v>
      </c>
      <c r="I190">
        <f t="shared" si="22"/>
        <v>179</v>
      </c>
      <c r="J190">
        <f t="shared" si="23"/>
        <v>192</v>
      </c>
      <c r="K190">
        <f t="shared" si="24"/>
        <v>-121</v>
      </c>
      <c r="L190">
        <f t="shared" si="25"/>
        <v>-127</v>
      </c>
      <c r="M190" s="8">
        <f t="shared" si="28"/>
        <v>-125.15384615384616</v>
      </c>
      <c r="N190">
        <f t="shared" si="26"/>
        <v>1.2346141335228538</v>
      </c>
    </row>
    <row r="191" spans="7:14" x14ac:dyDescent="0.25">
      <c r="G191">
        <f t="shared" si="27"/>
        <v>189</v>
      </c>
      <c r="H191">
        <f t="shared" si="21"/>
        <v>4.6387579025661791</v>
      </c>
      <c r="I191">
        <f t="shared" si="22"/>
        <v>179</v>
      </c>
      <c r="J191">
        <f t="shared" si="23"/>
        <v>192</v>
      </c>
      <c r="K191">
        <f t="shared" si="24"/>
        <v>-121</v>
      </c>
      <c r="L191">
        <f t="shared" si="25"/>
        <v>-127</v>
      </c>
      <c r="M191" s="8">
        <f t="shared" si="28"/>
        <v>-125.61538461538461</v>
      </c>
      <c r="N191">
        <f t="shared" si="26"/>
        <v>1.0405033828090495</v>
      </c>
    </row>
    <row r="192" spans="7:14" x14ac:dyDescent="0.25">
      <c r="G192">
        <f t="shared" si="27"/>
        <v>190</v>
      </c>
      <c r="H192">
        <f t="shared" si="21"/>
        <v>4.6633015951723493</v>
      </c>
      <c r="I192">
        <f t="shared" si="22"/>
        <v>179</v>
      </c>
      <c r="J192">
        <f t="shared" si="23"/>
        <v>192</v>
      </c>
      <c r="K192">
        <f t="shared" si="24"/>
        <v>-121</v>
      </c>
      <c r="L192">
        <f t="shared" si="25"/>
        <v>-127</v>
      </c>
      <c r="M192" s="8">
        <f t="shared" si="28"/>
        <v>-126.07692307692308</v>
      </c>
      <c r="N192">
        <f t="shared" si="26"/>
        <v>0.77009986113381501</v>
      </c>
    </row>
    <row r="193" spans="7:14" x14ac:dyDescent="0.25">
      <c r="G193" s="4">
        <f t="shared" si="27"/>
        <v>191</v>
      </c>
      <c r="H193" s="4">
        <f t="shared" si="21"/>
        <v>4.6878452877785195</v>
      </c>
      <c r="I193" s="4">
        <f t="shared" si="22"/>
        <v>179</v>
      </c>
      <c r="J193" s="4">
        <f t="shared" si="23"/>
        <v>192</v>
      </c>
      <c r="K193" s="4">
        <f t="shared" si="24"/>
        <v>-121</v>
      </c>
      <c r="L193" s="4">
        <f t="shared" si="25"/>
        <v>-127</v>
      </c>
      <c r="M193" s="8">
        <f t="shared" si="28"/>
        <v>-126.53846153846153</v>
      </c>
      <c r="N193" s="4">
        <f t="shared" si="26"/>
        <v>0.42328843595640819</v>
      </c>
    </row>
    <row r="194" spans="7:14" x14ac:dyDescent="0.25">
      <c r="G194" s="3">
        <f t="shared" si="27"/>
        <v>192</v>
      </c>
      <c r="H194" s="3">
        <f t="shared" si="21"/>
        <v>4.7123889803846897</v>
      </c>
      <c r="I194" s="3">
        <f t="shared" si="22"/>
        <v>192</v>
      </c>
      <c r="J194" s="3">
        <f t="shared" si="23"/>
        <v>205</v>
      </c>
      <c r="K194" s="3">
        <f t="shared" si="24"/>
        <v>-127</v>
      </c>
      <c r="L194" s="3">
        <f t="shared" si="25"/>
        <v>-121</v>
      </c>
      <c r="M194" s="5">
        <f t="shared" si="28"/>
        <v>-127</v>
      </c>
      <c r="N194" s="3">
        <f t="shared" si="26"/>
        <v>0</v>
      </c>
    </row>
    <row r="195" spans="7:14" x14ac:dyDescent="0.25">
      <c r="G195">
        <f t="shared" si="27"/>
        <v>193</v>
      </c>
      <c r="H195">
        <f t="shared" ref="H195:H257" si="29">G195*2*PI()/256</f>
        <v>4.7369326729908598</v>
      </c>
      <c r="I195">
        <f t="shared" ref="I195:I257" si="30">IF(G195&lt;$D$3,$D$2,IF(G195&lt;$D$4,$D$3,IF(G195&lt;$D$5,$D$4,IF(G195&lt;$D$6,$D$5,IF(G195&lt;$D$7,$D$6,IF(G195&lt;$D$8,$D$7,IF(G195&lt;$D$9,$D$8,IF(G195&lt;$D$10,$D$9,IF(G195&lt;$D$11,$D$10,IF(G195&lt;$D$12,$D$11,IF(G195&lt;$D$13,$D$12,IF(G195&lt;$D$14,$D$13,IF(G195&lt;$D$15,$D$14,IF(G195&lt;$D$16,$D$15,IF(G195&lt;$D$17,$D$16,IF(G195&lt;$D$18,$D$17,IF(G195&lt;$D$19,$D$18,IF(G195&lt;$D$20,$D$19,IF(G195&lt;$D$21,$D$20,IF(G195&lt;$D$22,$D$21,$D$22))))))))))))))))))))</f>
        <v>192</v>
      </c>
      <c r="J195">
        <f t="shared" ref="J195:J257" si="31">IF(G195&lt;$D$3,$D$3,IF(G195&lt;$D$4,$D$4,IF(G195&lt;$D$5,$D$5,IF(G195&lt;$D$6,$D$6,IF(G195&lt;$D$7,$D$7,IF(G195&lt;$D$8,$D$8,IF(G195&lt;$D$9,$D$9,IF(G195&lt;$D$10,$D$10,IF(G195&lt;$D$11,$D$11,IF(G195&lt;$D$12,$D$12,IF(G195&lt;$D$13,$D$13,IF(G195&lt;$D$14,$D$14,IF(G195&lt;$D$15,$D$15,IF(G195&lt;$D$16,$D$16,IF(G195&lt;$D$17,$D$17,IF(G195&lt;$D$18,$D$18,IF(G195&lt;$D$19,$D$19,IF(G195&lt;$D$20,$D$20,IF(G195&lt;$D$21,$D$21,IF(G195&lt;$D$22,$D$22,256))))))))))))))))))))</f>
        <v>205</v>
      </c>
      <c r="K195">
        <f t="shared" ref="K195:K257" si="32">IF(G195&lt;$D$3,$E$2,IF(G195&lt;$D$4,$E$3,IF(G195&lt;$D$5,$E$4,IF(G195&lt;$D$6,$E$5,IF(G195&lt;$D$7,$E$6,IF(G195&lt;$D$8,$E$7,IF(G195&lt;$D$9,$E$8,IF(G195&lt;$D$10,$E$9,IF(G195&lt;$D$11,$E$10,IF(G195&lt;$D$12,$E$11,IF(G195&lt;$D$13,$E$12,IF(G195&lt;$D$14,$E$13,IF(G195&lt;$D$15,$E$14,IF(G195&lt;$D$16,$E$15,IF(G195&lt;$D$17,$E$16,IF(G195&lt;$D$18,$E$17,IF(G195&lt;$D$19,$E$18,IF(G195&lt;$D$20,$E$19,IF(G195&lt;$D$21,$E$20,IF(G195&lt;$D$22,$E$21,$E$22))))))))))))))))))))</f>
        <v>-127</v>
      </c>
      <c r="L195">
        <f t="shared" ref="L195:L257" si="33">IF(G195&lt;$D$3,$E$3,IF(G195&lt;$D$4,$E$4,IF(G195&lt;$D$5,$E$5,IF(G195&lt;$D$6,$E$6,IF(G195&lt;$D$7,$E$7,IF(G195&lt;$D$8,$E$8,IF(G195&lt;$D$9,$E$9,IF(G195&lt;$D$10,$E$10,IF(G195&lt;$D$11,$E$11,IF(G195&lt;$D$12,$E$12,IF(G195&lt;$D$13,$E$13,IF(G195&lt;$D$14,$E$14,IF(G195&lt;$D$15,$E$15,IF(G195&lt;$D$16,$E$16,IF(G195&lt;$D$17,$E$17,IF(G195&lt;$D$18,$E$18,IF(G195&lt;$D$19,$E$19,IF(G195&lt;$D$20,$E$20,IF(G195&lt;$D$21,$E$21,IF(G195&lt;$D$22,$E$22,0))))))))))))))))))))</f>
        <v>-121</v>
      </c>
      <c r="M195" s="8">
        <f t="shared" si="28"/>
        <v>-126.53846153846153</v>
      </c>
      <c r="N195">
        <f t="shared" ref="N195:N257" si="34">ABS(127*SIN(H195)-M195)</f>
        <v>0.42328843595640819</v>
      </c>
    </row>
    <row r="196" spans="7:14" x14ac:dyDescent="0.25">
      <c r="G196">
        <f t="shared" si="27"/>
        <v>194</v>
      </c>
      <c r="H196">
        <f t="shared" si="29"/>
        <v>4.76147636559703</v>
      </c>
      <c r="I196">
        <f t="shared" si="30"/>
        <v>192</v>
      </c>
      <c r="J196">
        <f t="shared" si="31"/>
        <v>205</v>
      </c>
      <c r="K196">
        <f t="shared" si="32"/>
        <v>-127</v>
      </c>
      <c r="L196">
        <f t="shared" si="33"/>
        <v>-121</v>
      </c>
      <c r="M196" s="8">
        <f t="shared" si="28"/>
        <v>-126.07692307692308</v>
      </c>
      <c r="N196">
        <f t="shared" si="34"/>
        <v>0.77009986113381501</v>
      </c>
    </row>
    <row r="197" spans="7:14" x14ac:dyDescent="0.25">
      <c r="G197">
        <f t="shared" si="27"/>
        <v>195</v>
      </c>
      <c r="H197">
        <f t="shared" si="29"/>
        <v>4.7860200582032002</v>
      </c>
      <c r="I197">
        <f t="shared" si="30"/>
        <v>192</v>
      </c>
      <c r="J197">
        <f t="shared" si="31"/>
        <v>205</v>
      </c>
      <c r="K197">
        <f t="shared" si="32"/>
        <v>-127</v>
      </c>
      <c r="L197">
        <f t="shared" si="33"/>
        <v>-121</v>
      </c>
      <c r="M197" s="8">
        <f t="shared" si="28"/>
        <v>-125.61538461538461</v>
      </c>
      <c r="N197">
        <f t="shared" si="34"/>
        <v>1.0405033828090495</v>
      </c>
    </row>
    <row r="198" spans="7:14" x14ac:dyDescent="0.25">
      <c r="G198">
        <f t="shared" si="27"/>
        <v>196</v>
      </c>
      <c r="H198">
        <f t="shared" si="29"/>
        <v>4.8105637508093704</v>
      </c>
      <c r="I198">
        <f t="shared" si="30"/>
        <v>192</v>
      </c>
      <c r="J198">
        <f t="shared" si="31"/>
        <v>205</v>
      </c>
      <c r="K198">
        <f t="shared" si="32"/>
        <v>-127</v>
      </c>
      <c r="L198">
        <f t="shared" si="33"/>
        <v>-121</v>
      </c>
      <c r="M198" s="8">
        <f t="shared" si="28"/>
        <v>-125.15384615384616</v>
      </c>
      <c r="N198">
        <f t="shared" si="34"/>
        <v>1.2346141335228538</v>
      </c>
    </row>
    <row r="199" spans="7:14" x14ac:dyDescent="0.25">
      <c r="G199">
        <f t="shared" si="27"/>
        <v>197</v>
      </c>
      <c r="H199">
        <f t="shared" si="29"/>
        <v>4.8351074434155406</v>
      </c>
      <c r="I199">
        <f t="shared" si="30"/>
        <v>192</v>
      </c>
      <c r="J199">
        <f t="shared" si="31"/>
        <v>205</v>
      </c>
      <c r="K199">
        <f t="shared" si="32"/>
        <v>-127</v>
      </c>
      <c r="L199">
        <f t="shared" si="33"/>
        <v>-121</v>
      </c>
      <c r="M199" s="8">
        <f t="shared" si="28"/>
        <v>-124.69230769230769</v>
      </c>
      <c r="N199">
        <f t="shared" si="34"/>
        <v>1.3525932017284816</v>
      </c>
    </row>
    <row r="200" spans="7:14" x14ac:dyDescent="0.25">
      <c r="G200">
        <f t="shared" ref="G200:G257" si="35">G199+1</f>
        <v>198</v>
      </c>
      <c r="H200">
        <f t="shared" si="29"/>
        <v>4.8596511360217116</v>
      </c>
      <c r="I200">
        <f t="shared" si="30"/>
        <v>192</v>
      </c>
      <c r="J200">
        <f t="shared" si="31"/>
        <v>205</v>
      </c>
      <c r="K200">
        <f t="shared" si="32"/>
        <v>-127</v>
      </c>
      <c r="L200">
        <f t="shared" si="33"/>
        <v>-121</v>
      </c>
      <c r="M200" s="8">
        <f t="shared" si="28"/>
        <v>-124.23076923076923</v>
      </c>
      <c r="N200">
        <f t="shared" si="34"/>
        <v>1.3946475347579508</v>
      </c>
    </row>
    <row r="201" spans="7:14" x14ac:dyDescent="0.25">
      <c r="G201">
        <f t="shared" si="35"/>
        <v>199</v>
      </c>
      <c r="H201">
        <f t="shared" si="29"/>
        <v>4.8841948286278818</v>
      </c>
      <c r="I201">
        <f t="shared" si="30"/>
        <v>192</v>
      </c>
      <c r="J201">
        <f t="shared" si="31"/>
        <v>205</v>
      </c>
      <c r="K201">
        <f t="shared" si="32"/>
        <v>-127</v>
      </c>
      <c r="L201">
        <f t="shared" si="33"/>
        <v>-121</v>
      </c>
      <c r="M201" s="8">
        <f t="shared" si="28"/>
        <v>-123.76923076923077</v>
      </c>
      <c r="N201">
        <f t="shared" si="34"/>
        <v>1.3610298141647661</v>
      </c>
    </row>
    <row r="202" spans="7:14" x14ac:dyDescent="0.25">
      <c r="G202">
        <f t="shared" si="35"/>
        <v>200</v>
      </c>
      <c r="H202">
        <f t="shared" si="29"/>
        <v>4.908738521234052</v>
      </c>
      <c r="I202">
        <f t="shared" si="30"/>
        <v>192</v>
      </c>
      <c r="J202">
        <f t="shared" si="31"/>
        <v>205</v>
      </c>
      <c r="K202">
        <f t="shared" si="32"/>
        <v>-127</v>
      </c>
      <c r="L202">
        <f t="shared" si="33"/>
        <v>-121</v>
      </c>
      <c r="M202" s="8">
        <f t="shared" si="28"/>
        <v>-123.30769230769231</v>
      </c>
      <c r="N202">
        <f t="shared" si="34"/>
        <v>1.2520383035179634</v>
      </c>
    </row>
    <row r="203" spans="7:14" x14ac:dyDescent="0.25">
      <c r="G203">
        <f t="shared" si="35"/>
        <v>201</v>
      </c>
      <c r="H203">
        <f t="shared" si="29"/>
        <v>4.9332822138402221</v>
      </c>
      <c r="I203">
        <f t="shared" si="30"/>
        <v>192</v>
      </c>
      <c r="J203">
        <f t="shared" si="31"/>
        <v>205</v>
      </c>
      <c r="K203">
        <f t="shared" si="32"/>
        <v>-127</v>
      </c>
      <c r="L203">
        <f t="shared" si="33"/>
        <v>-121</v>
      </c>
      <c r="M203" s="8">
        <f t="shared" si="28"/>
        <v>-122.84615384615384</v>
      </c>
      <c r="N203">
        <f t="shared" si="34"/>
        <v>1.0680166687392898</v>
      </c>
    </row>
    <row r="204" spans="7:14" x14ac:dyDescent="0.25">
      <c r="G204">
        <f t="shared" si="35"/>
        <v>202</v>
      </c>
      <c r="H204">
        <f t="shared" si="29"/>
        <v>4.9578259064463923</v>
      </c>
      <c r="I204">
        <f t="shared" si="30"/>
        <v>192</v>
      </c>
      <c r="J204">
        <f t="shared" si="31"/>
        <v>205</v>
      </c>
      <c r="K204">
        <f t="shared" si="32"/>
        <v>-127</v>
      </c>
      <c r="L204">
        <f t="shared" si="33"/>
        <v>-121</v>
      </c>
      <c r="M204" s="8">
        <f t="shared" si="28"/>
        <v>-122.38461538461539</v>
      </c>
      <c r="N204">
        <f t="shared" si="34"/>
        <v>0.80935377109169337</v>
      </c>
    </row>
    <row r="205" spans="7:14" x14ac:dyDescent="0.25">
      <c r="G205">
        <f t="shared" si="35"/>
        <v>203</v>
      </c>
      <c r="H205">
        <f t="shared" si="29"/>
        <v>4.9823695990525625</v>
      </c>
      <c r="I205">
        <f t="shared" si="30"/>
        <v>192</v>
      </c>
      <c r="J205">
        <f t="shared" si="31"/>
        <v>205</v>
      </c>
      <c r="K205">
        <f t="shared" si="32"/>
        <v>-127</v>
      </c>
      <c r="L205">
        <f t="shared" si="33"/>
        <v>-121</v>
      </c>
      <c r="M205" s="8">
        <f t="shared" si="28"/>
        <v>-121.92307692307692</v>
      </c>
      <c r="N205">
        <f t="shared" si="34"/>
        <v>0.4764834329439509</v>
      </c>
    </row>
    <row r="206" spans="7:14" x14ac:dyDescent="0.25">
      <c r="G206" s="4">
        <f t="shared" si="35"/>
        <v>204</v>
      </c>
      <c r="H206" s="4">
        <f t="shared" si="29"/>
        <v>5.0069132916587327</v>
      </c>
      <c r="I206" s="4">
        <f t="shared" si="30"/>
        <v>192</v>
      </c>
      <c r="J206" s="4">
        <f t="shared" si="31"/>
        <v>205</v>
      </c>
      <c r="K206" s="4">
        <f t="shared" si="32"/>
        <v>-127</v>
      </c>
      <c r="L206" s="4">
        <f t="shared" si="33"/>
        <v>-121</v>
      </c>
      <c r="M206" s="8">
        <f t="shared" si="28"/>
        <v>-121.46153846153847</v>
      </c>
      <c r="N206" s="4">
        <f t="shared" si="34"/>
        <v>6.9884176452063684E-2</v>
      </c>
    </row>
    <row r="207" spans="7:14" x14ac:dyDescent="0.25">
      <c r="G207" s="3">
        <f t="shared" si="35"/>
        <v>205</v>
      </c>
      <c r="H207" s="3">
        <f t="shared" si="29"/>
        <v>5.0314569842649028</v>
      </c>
      <c r="I207" s="3">
        <f t="shared" si="30"/>
        <v>205</v>
      </c>
      <c r="J207" s="3">
        <f t="shared" si="31"/>
        <v>218</v>
      </c>
      <c r="K207" s="3">
        <f t="shared" si="32"/>
        <v>-121</v>
      </c>
      <c r="L207" s="3">
        <f t="shared" si="33"/>
        <v>-103</v>
      </c>
      <c r="M207" s="5">
        <f t="shared" si="28"/>
        <v>-121</v>
      </c>
      <c r="N207" s="3">
        <f t="shared" si="34"/>
        <v>0.4099210646843261</v>
      </c>
    </row>
    <row r="208" spans="7:14" x14ac:dyDescent="0.25">
      <c r="G208">
        <f t="shared" si="35"/>
        <v>206</v>
      </c>
      <c r="H208">
        <f t="shared" si="29"/>
        <v>5.056000676871073</v>
      </c>
      <c r="I208">
        <f t="shared" si="30"/>
        <v>205</v>
      </c>
      <c r="J208">
        <f t="shared" si="31"/>
        <v>218</v>
      </c>
      <c r="K208">
        <f t="shared" si="32"/>
        <v>-121</v>
      </c>
      <c r="L208">
        <f t="shared" si="33"/>
        <v>-103</v>
      </c>
      <c r="M208" s="8">
        <f t="shared" ref="M208:M257" si="36">(L208-K208)*(G208-I208)/(J208-I208)+K208</f>
        <v>-119.61538461538461</v>
      </c>
      <c r="N208">
        <f t="shared" si="34"/>
        <v>3.9288337140959584E-2</v>
      </c>
    </row>
    <row r="209" spans="7:14" x14ac:dyDescent="0.25">
      <c r="G209">
        <f t="shared" si="35"/>
        <v>207</v>
      </c>
      <c r="H209">
        <f t="shared" si="29"/>
        <v>5.0805443694772432</v>
      </c>
      <c r="I209">
        <f t="shared" si="30"/>
        <v>205</v>
      </c>
      <c r="J209">
        <f t="shared" si="31"/>
        <v>218</v>
      </c>
      <c r="K209">
        <f t="shared" si="32"/>
        <v>-121</v>
      </c>
      <c r="L209">
        <f t="shared" si="33"/>
        <v>-103</v>
      </c>
      <c r="M209" s="8">
        <f t="shared" si="36"/>
        <v>-118.23076923076923</v>
      </c>
      <c r="N209">
        <f t="shared" si="34"/>
        <v>0.25931622124264209</v>
      </c>
    </row>
    <row r="210" spans="7:14" x14ac:dyDescent="0.25">
      <c r="G210">
        <f t="shared" si="35"/>
        <v>208</v>
      </c>
      <c r="H210">
        <f t="shared" si="29"/>
        <v>5.1050880620834143</v>
      </c>
      <c r="I210">
        <f t="shared" si="30"/>
        <v>205</v>
      </c>
      <c r="J210">
        <f t="shared" si="31"/>
        <v>218</v>
      </c>
      <c r="K210">
        <f t="shared" si="32"/>
        <v>-121</v>
      </c>
      <c r="L210">
        <f t="shared" si="33"/>
        <v>-103</v>
      </c>
      <c r="M210" s="8">
        <f t="shared" si="36"/>
        <v>-116.84615384615384</v>
      </c>
      <c r="N210">
        <f t="shared" si="34"/>
        <v>0.48654678277955554</v>
      </c>
    </row>
    <row r="211" spans="7:14" x14ac:dyDescent="0.25">
      <c r="G211">
        <f t="shared" si="35"/>
        <v>209</v>
      </c>
      <c r="H211">
        <f t="shared" si="29"/>
        <v>5.1296317546895844</v>
      </c>
      <c r="I211">
        <f t="shared" si="30"/>
        <v>205</v>
      </c>
      <c r="J211">
        <f t="shared" si="31"/>
        <v>218</v>
      </c>
      <c r="K211">
        <f t="shared" si="32"/>
        <v>-121</v>
      </c>
      <c r="L211">
        <f t="shared" si="33"/>
        <v>-103</v>
      </c>
      <c r="M211" s="8">
        <f t="shared" si="36"/>
        <v>-115.46153846153847</v>
      </c>
      <c r="N211">
        <f t="shared" si="34"/>
        <v>0.64310051280992298</v>
      </c>
    </row>
    <row r="212" spans="7:14" x14ac:dyDescent="0.25">
      <c r="G212">
        <f t="shared" si="35"/>
        <v>210</v>
      </c>
      <c r="H212">
        <f t="shared" si="29"/>
        <v>5.1541754472957546</v>
      </c>
      <c r="I212">
        <f t="shared" si="30"/>
        <v>205</v>
      </c>
      <c r="J212">
        <f t="shared" si="31"/>
        <v>218</v>
      </c>
      <c r="K212">
        <f t="shared" si="32"/>
        <v>-121</v>
      </c>
      <c r="L212">
        <f t="shared" si="33"/>
        <v>-103</v>
      </c>
      <c r="M212" s="8">
        <f t="shared" si="36"/>
        <v>-114.07692307692308</v>
      </c>
      <c r="N212">
        <f t="shared" si="34"/>
        <v>0.72971714975422231</v>
      </c>
    </row>
    <row r="213" spans="7:14" x14ac:dyDescent="0.25">
      <c r="G213">
        <f t="shared" si="35"/>
        <v>211</v>
      </c>
      <c r="H213">
        <f t="shared" si="29"/>
        <v>5.1787191399019248</v>
      </c>
      <c r="I213">
        <f t="shared" si="30"/>
        <v>205</v>
      </c>
      <c r="J213">
        <f t="shared" si="31"/>
        <v>218</v>
      </c>
      <c r="K213">
        <f t="shared" si="32"/>
        <v>-121</v>
      </c>
      <c r="L213">
        <f t="shared" si="33"/>
        <v>-103</v>
      </c>
      <c r="M213" s="8">
        <f t="shared" si="36"/>
        <v>-112.69230769230769</v>
      </c>
      <c r="N213">
        <f t="shared" si="34"/>
        <v>0.74717855952275158</v>
      </c>
    </row>
    <row r="214" spans="7:14" x14ac:dyDescent="0.25">
      <c r="G214">
        <f t="shared" si="35"/>
        <v>212</v>
      </c>
      <c r="H214">
        <f t="shared" si="29"/>
        <v>5.203262832508095</v>
      </c>
      <c r="I214">
        <f t="shared" si="30"/>
        <v>205</v>
      </c>
      <c r="J214">
        <f t="shared" si="31"/>
        <v>218</v>
      </c>
      <c r="K214">
        <f t="shared" si="32"/>
        <v>-121</v>
      </c>
      <c r="L214">
        <f t="shared" si="33"/>
        <v>-103</v>
      </c>
      <c r="M214" s="8">
        <f t="shared" si="36"/>
        <v>-111.30769230769231</v>
      </c>
      <c r="N214">
        <f t="shared" si="34"/>
        <v>0.69630826454879013</v>
      </c>
    </row>
    <row r="215" spans="7:14" x14ac:dyDescent="0.25">
      <c r="G215">
        <f t="shared" si="35"/>
        <v>213</v>
      </c>
      <c r="H215">
        <f t="shared" si="29"/>
        <v>5.2278065251142651</v>
      </c>
      <c r="I215">
        <f t="shared" si="30"/>
        <v>205</v>
      </c>
      <c r="J215">
        <f t="shared" si="31"/>
        <v>218</v>
      </c>
      <c r="K215">
        <f t="shared" si="32"/>
        <v>-121</v>
      </c>
      <c r="L215">
        <f t="shared" si="33"/>
        <v>-103</v>
      </c>
      <c r="M215" s="8">
        <f t="shared" si="36"/>
        <v>-109.92307692307692</v>
      </c>
      <c r="N215">
        <f t="shared" si="34"/>
        <v>0.57797094772944035</v>
      </c>
    </row>
    <row r="216" spans="7:14" x14ac:dyDescent="0.25">
      <c r="G216">
        <f t="shared" si="35"/>
        <v>214</v>
      </c>
      <c r="H216">
        <f t="shared" si="29"/>
        <v>5.2523502177204353</v>
      </c>
      <c r="I216">
        <f t="shared" si="30"/>
        <v>205</v>
      </c>
      <c r="J216">
        <f t="shared" si="31"/>
        <v>218</v>
      </c>
      <c r="K216">
        <f t="shared" si="32"/>
        <v>-121</v>
      </c>
      <c r="L216">
        <f t="shared" si="33"/>
        <v>-103</v>
      </c>
      <c r="M216" s="8">
        <f t="shared" si="36"/>
        <v>-108.53846153846153</v>
      </c>
      <c r="N216">
        <f t="shared" si="34"/>
        <v>0.3930719315730471</v>
      </c>
    </row>
    <row r="217" spans="7:14" x14ac:dyDescent="0.25">
      <c r="G217">
        <f t="shared" si="35"/>
        <v>215</v>
      </c>
      <c r="H217">
        <f t="shared" si="29"/>
        <v>5.2768939103266055</v>
      </c>
      <c r="I217">
        <f t="shared" si="30"/>
        <v>205</v>
      </c>
      <c r="J217">
        <f t="shared" si="31"/>
        <v>218</v>
      </c>
      <c r="K217">
        <f t="shared" si="32"/>
        <v>-121</v>
      </c>
      <c r="L217">
        <f t="shared" si="33"/>
        <v>-103</v>
      </c>
      <c r="M217" s="8">
        <f t="shared" si="36"/>
        <v>-107.15384615384616</v>
      </c>
      <c r="N217">
        <f t="shared" si="34"/>
        <v>0.14255663286665765</v>
      </c>
    </row>
    <row r="218" spans="7:14" x14ac:dyDescent="0.25">
      <c r="G218">
        <f t="shared" si="35"/>
        <v>216</v>
      </c>
      <c r="H218">
        <f t="shared" si="29"/>
        <v>5.3014376029327757</v>
      </c>
      <c r="I218">
        <f t="shared" si="30"/>
        <v>205</v>
      </c>
      <c r="J218">
        <f t="shared" si="31"/>
        <v>218</v>
      </c>
      <c r="K218">
        <f t="shared" si="32"/>
        <v>-121</v>
      </c>
      <c r="L218">
        <f t="shared" si="33"/>
        <v>-103</v>
      </c>
      <c r="M218" s="8">
        <f t="shared" si="36"/>
        <v>-105.76923076923077</v>
      </c>
      <c r="N218">
        <f t="shared" si="34"/>
        <v>0.17259000680749637</v>
      </c>
    </row>
    <row r="219" spans="7:14" x14ac:dyDescent="0.25">
      <c r="G219" s="4">
        <f t="shared" si="35"/>
        <v>217</v>
      </c>
      <c r="H219" s="4">
        <f t="shared" si="29"/>
        <v>5.3259812955389458</v>
      </c>
      <c r="I219" s="4">
        <f t="shared" si="30"/>
        <v>205</v>
      </c>
      <c r="J219" s="4">
        <f t="shared" si="31"/>
        <v>218</v>
      </c>
      <c r="K219" s="4">
        <f t="shared" si="32"/>
        <v>-121</v>
      </c>
      <c r="L219" s="4">
        <f t="shared" si="33"/>
        <v>-103</v>
      </c>
      <c r="M219" s="8">
        <f t="shared" si="36"/>
        <v>-104.38461538461539</v>
      </c>
      <c r="N219" s="4">
        <f t="shared" si="34"/>
        <v>0.5513441143642126</v>
      </c>
    </row>
    <row r="220" spans="7:14" x14ac:dyDescent="0.25">
      <c r="G220" s="3">
        <f t="shared" si="35"/>
        <v>218</v>
      </c>
      <c r="H220" s="3">
        <f t="shared" si="29"/>
        <v>5.350524988145116</v>
      </c>
      <c r="I220" s="3">
        <f t="shared" si="30"/>
        <v>218</v>
      </c>
      <c r="J220" s="3">
        <f t="shared" si="31"/>
        <v>230</v>
      </c>
      <c r="K220" s="3">
        <f t="shared" si="32"/>
        <v>-103</v>
      </c>
      <c r="L220" s="3">
        <f t="shared" si="33"/>
        <v>-75</v>
      </c>
      <c r="M220" s="5">
        <f t="shared" si="36"/>
        <v>-103</v>
      </c>
      <c r="N220" s="3">
        <f t="shared" si="34"/>
        <v>0.99264350195805662</v>
      </c>
    </row>
    <row r="221" spans="7:14" x14ac:dyDescent="0.25">
      <c r="G221">
        <f t="shared" si="35"/>
        <v>219</v>
      </c>
      <c r="H221">
        <f t="shared" si="29"/>
        <v>5.3750686807512871</v>
      </c>
      <c r="I221">
        <f t="shared" si="30"/>
        <v>218</v>
      </c>
      <c r="J221">
        <f t="shared" si="31"/>
        <v>230</v>
      </c>
      <c r="K221">
        <f t="shared" si="32"/>
        <v>-103</v>
      </c>
      <c r="L221">
        <f t="shared" si="33"/>
        <v>-75</v>
      </c>
      <c r="M221" s="8">
        <f t="shared" si="36"/>
        <v>-100.66666666666667</v>
      </c>
      <c r="N221">
        <f t="shared" si="34"/>
        <v>0.54667035808769526</v>
      </c>
    </row>
    <row r="222" spans="7:14" x14ac:dyDescent="0.25">
      <c r="G222">
        <f t="shared" si="35"/>
        <v>220</v>
      </c>
      <c r="H222">
        <f t="shared" si="29"/>
        <v>5.3996123733574573</v>
      </c>
      <c r="I222">
        <f t="shared" si="30"/>
        <v>218</v>
      </c>
      <c r="J222">
        <f t="shared" si="31"/>
        <v>230</v>
      </c>
      <c r="K222">
        <f t="shared" si="32"/>
        <v>-103</v>
      </c>
      <c r="L222">
        <f t="shared" si="33"/>
        <v>-75</v>
      </c>
      <c r="M222" s="8">
        <f t="shared" si="36"/>
        <v>-98.333333333333329</v>
      </c>
      <c r="N222">
        <f t="shared" si="34"/>
        <v>0.16100575626573743</v>
      </c>
    </row>
    <row r="223" spans="7:14" x14ac:dyDescent="0.25">
      <c r="G223">
        <f t="shared" si="35"/>
        <v>221</v>
      </c>
      <c r="H223">
        <f t="shared" si="29"/>
        <v>5.4241560659636274</v>
      </c>
      <c r="I223">
        <f t="shared" si="30"/>
        <v>218</v>
      </c>
      <c r="J223">
        <f t="shared" si="31"/>
        <v>230</v>
      </c>
      <c r="K223">
        <f t="shared" si="32"/>
        <v>-103</v>
      </c>
      <c r="L223">
        <f t="shared" si="33"/>
        <v>-75</v>
      </c>
      <c r="M223" s="8">
        <f t="shared" si="36"/>
        <v>-96</v>
      </c>
      <c r="N223">
        <f t="shared" si="34"/>
        <v>0.16552350632353807</v>
      </c>
    </row>
    <row r="224" spans="7:14" x14ac:dyDescent="0.25">
      <c r="G224">
        <f t="shared" si="35"/>
        <v>222</v>
      </c>
      <c r="H224">
        <f t="shared" si="29"/>
        <v>5.4486997585697976</v>
      </c>
      <c r="I224">
        <f t="shared" si="30"/>
        <v>218</v>
      </c>
      <c r="J224">
        <f t="shared" si="31"/>
        <v>230</v>
      </c>
      <c r="K224">
        <f t="shared" si="32"/>
        <v>-103</v>
      </c>
      <c r="L224">
        <f t="shared" si="33"/>
        <v>-75</v>
      </c>
      <c r="M224" s="8">
        <f t="shared" si="36"/>
        <v>-93.666666666666671</v>
      </c>
      <c r="N224">
        <f t="shared" si="34"/>
        <v>0.43412625341314026</v>
      </c>
    </row>
    <row r="225" spans="7:14" x14ac:dyDescent="0.25">
      <c r="G225">
        <f t="shared" si="35"/>
        <v>223</v>
      </c>
      <c r="H225">
        <f t="shared" si="29"/>
        <v>5.4732434511759678</v>
      </c>
      <c r="I225">
        <f t="shared" si="30"/>
        <v>218</v>
      </c>
      <c r="J225">
        <f t="shared" si="31"/>
        <v>230</v>
      </c>
      <c r="K225">
        <f t="shared" si="32"/>
        <v>-103</v>
      </c>
      <c r="L225">
        <f t="shared" si="33"/>
        <v>-75</v>
      </c>
      <c r="M225" s="8">
        <f t="shared" si="36"/>
        <v>-91.333333333333329</v>
      </c>
      <c r="N225">
        <f t="shared" si="34"/>
        <v>0.64604620150298331</v>
      </c>
    </row>
    <row r="226" spans="7:14" x14ac:dyDescent="0.25">
      <c r="G226">
        <f t="shared" si="35"/>
        <v>224</v>
      </c>
      <c r="H226">
        <f t="shared" si="29"/>
        <v>5.497787143782138</v>
      </c>
      <c r="I226">
        <f t="shared" si="30"/>
        <v>218</v>
      </c>
      <c r="J226">
        <f t="shared" si="31"/>
        <v>230</v>
      </c>
      <c r="K226">
        <f t="shared" si="32"/>
        <v>-103</v>
      </c>
      <c r="L226">
        <f t="shared" si="33"/>
        <v>-75</v>
      </c>
      <c r="M226" s="8">
        <f t="shared" si="36"/>
        <v>-89</v>
      </c>
      <c r="N226">
        <f t="shared" si="34"/>
        <v>0.80256121069155029</v>
      </c>
    </row>
    <row r="227" spans="7:14" x14ac:dyDescent="0.25">
      <c r="G227">
        <f t="shared" si="35"/>
        <v>225</v>
      </c>
      <c r="H227">
        <f t="shared" si="29"/>
        <v>5.5223308363883081</v>
      </c>
      <c r="I227">
        <f t="shared" si="30"/>
        <v>218</v>
      </c>
      <c r="J227">
        <f t="shared" si="31"/>
        <v>230</v>
      </c>
      <c r="K227">
        <f t="shared" si="32"/>
        <v>-103</v>
      </c>
      <c r="L227">
        <f t="shared" si="33"/>
        <v>-75</v>
      </c>
      <c r="M227" s="8">
        <f t="shared" si="36"/>
        <v>-86.666666666666671</v>
      </c>
      <c r="N227">
        <f t="shared" si="34"/>
        <v>0.9049825149408548</v>
      </c>
    </row>
    <row r="228" spans="7:14" x14ac:dyDescent="0.25">
      <c r="G228">
        <f t="shared" si="35"/>
        <v>226</v>
      </c>
      <c r="H228">
        <f t="shared" si="29"/>
        <v>5.5468745289944783</v>
      </c>
      <c r="I228">
        <f t="shared" si="30"/>
        <v>218</v>
      </c>
      <c r="J228">
        <f t="shared" si="31"/>
        <v>230</v>
      </c>
      <c r="K228">
        <f t="shared" si="32"/>
        <v>-103</v>
      </c>
      <c r="L228">
        <f t="shared" si="33"/>
        <v>-75</v>
      </c>
      <c r="M228" s="8">
        <f t="shared" si="36"/>
        <v>-84.333333333333329</v>
      </c>
      <c r="N228">
        <f t="shared" si="34"/>
        <v>0.9546539322380454</v>
      </c>
    </row>
    <row r="229" spans="7:14" x14ac:dyDescent="0.25">
      <c r="G229">
        <f t="shared" si="35"/>
        <v>227</v>
      </c>
      <c r="H229">
        <f t="shared" si="29"/>
        <v>5.5714182216006485</v>
      </c>
      <c r="I229">
        <f t="shared" si="30"/>
        <v>218</v>
      </c>
      <c r="J229">
        <f t="shared" si="31"/>
        <v>230</v>
      </c>
      <c r="K229">
        <f t="shared" si="32"/>
        <v>-103</v>
      </c>
      <c r="L229">
        <f t="shared" si="33"/>
        <v>-75</v>
      </c>
      <c r="M229" s="8">
        <f t="shared" si="36"/>
        <v>-82</v>
      </c>
      <c r="N229">
        <f t="shared" si="34"/>
        <v>0.95295105512968803</v>
      </c>
    </row>
    <row r="230" spans="7:14" x14ac:dyDescent="0.25">
      <c r="G230">
        <f t="shared" si="35"/>
        <v>228</v>
      </c>
      <c r="H230">
        <f t="shared" si="29"/>
        <v>5.5959619142068187</v>
      </c>
      <c r="I230">
        <f t="shared" si="30"/>
        <v>218</v>
      </c>
      <c r="J230">
        <f t="shared" si="31"/>
        <v>230</v>
      </c>
      <c r="K230">
        <f t="shared" si="32"/>
        <v>-103</v>
      </c>
      <c r="L230">
        <f t="shared" si="33"/>
        <v>-75</v>
      </c>
      <c r="M230" s="8">
        <f t="shared" si="36"/>
        <v>-79.666666666666671</v>
      </c>
      <c r="N230">
        <f t="shared" si="34"/>
        <v>0.90128042211635773</v>
      </c>
    </row>
    <row r="231" spans="7:14" x14ac:dyDescent="0.25">
      <c r="G231">
        <f t="shared" si="35"/>
        <v>229</v>
      </c>
      <c r="H231">
        <f t="shared" si="29"/>
        <v>5.6205056068129888</v>
      </c>
      <c r="I231">
        <f t="shared" si="30"/>
        <v>218</v>
      </c>
      <c r="J231">
        <f t="shared" si="31"/>
        <v>230</v>
      </c>
      <c r="K231">
        <f t="shared" si="32"/>
        <v>-103</v>
      </c>
      <c r="L231">
        <f t="shared" si="33"/>
        <v>-75</v>
      </c>
      <c r="M231" s="8">
        <f t="shared" si="36"/>
        <v>-77.333333333333329</v>
      </c>
      <c r="N231">
        <f t="shared" si="34"/>
        <v>0.80107867040635483</v>
      </c>
    </row>
    <row r="232" spans="7:14" x14ac:dyDescent="0.25">
      <c r="G232" s="3">
        <f t="shared" si="35"/>
        <v>230</v>
      </c>
      <c r="H232" s="3">
        <f t="shared" si="29"/>
        <v>5.6450492994191599</v>
      </c>
      <c r="I232" s="3">
        <f t="shared" si="30"/>
        <v>230</v>
      </c>
      <c r="J232" s="3">
        <f t="shared" si="31"/>
        <v>243</v>
      </c>
      <c r="K232" s="3">
        <f t="shared" si="32"/>
        <v>-75</v>
      </c>
      <c r="L232" s="3">
        <f t="shared" si="33"/>
        <v>-39</v>
      </c>
      <c r="M232" s="5">
        <f t="shared" si="36"/>
        <v>-75</v>
      </c>
      <c r="N232" s="3">
        <f t="shared" si="34"/>
        <v>0.653811670539028</v>
      </c>
    </row>
    <row r="233" spans="7:14" x14ac:dyDescent="0.25">
      <c r="G233">
        <f t="shared" si="35"/>
        <v>231</v>
      </c>
      <c r="H233">
        <f t="shared" si="29"/>
        <v>5.6695929920253301</v>
      </c>
      <c r="I233">
        <f t="shared" si="30"/>
        <v>230</v>
      </c>
      <c r="J233">
        <f t="shared" si="31"/>
        <v>243</v>
      </c>
      <c r="K233">
        <f t="shared" si="32"/>
        <v>-75</v>
      </c>
      <c r="L233">
        <f t="shared" si="33"/>
        <v>-39</v>
      </c>
      <c r="M233" s="8">
        <f t="shared" si="36"/>
        <v>-72.230769230769226</v>
      </c>
      <c r="N233">
        <f t="shared" si="34"/>
        <v>0.89687107929711374</v>
      </c>
    </row>
    <row r="234" spans="7:14" x14ac:dyDescent="0.25">
      <c r="G234">
        <f t="shared" si="35"/>
        <v>232</v>
      </c>
      <c r="H234">
        <f t="shared" si="29"/>
        <v>5.6941366846315002</v>
      </c>
      <c r="I234">
        <f t="shared" si="30"/>
        <v>230</v>
      </c>
      <c r="J234">
        <f t="shared" si="31"/>
        <v>243</v>
      </c>
      <c r="K234">
        <f t="shared" si="32"/>
        <v>-75</v>
      </c>
      <c r="L234">
        <f t="shared" si="33"/>
        <v>-39</v>
      </c>
      <c r="M234" s="8">
        <f t="shared" si="36"/>
        <v>-69.461538461538467</v>
      </c>
      <c r="N234">
        <f t="shared" si="34"/>
        <v>1.0958811319510033</v>
      </c>
    </row>
    <row r="235" spans="7:14" x14ac:dyDescent="0.25">
      <c r="G235">
        <f t="shared" si="35"/>
        <v>233</v>
      </c>
      <c r="H235">
        <f t="shared" si="29"/>
        <v>5.7186803772376704</v>
      </c>
      <c r="I235">
        <f t="shared" si="30"/>
        <v>230</v>
      </c>
      <c r="J235">
        <f t="shared" si="31"/>
        <v>243</v>
      </c>
      <c r="K235">
        <f t="shared" si="32"/>
        <v>-75</v>
      </c>
      <c r="L235">
        <f t="shared" si="33"/>
        <v>-39</v>
      </c>
      <c r="M235" s="8">
        <f t="shared" si="36"/>
        <v>-66.692307692307693</v>
      </c>
      <c r="N235">
        <f t="shared" si="34"/>
        <v>1.2523900333536631</v>
      </c>
    </row>
    <row r="236" spans="7:14" x14ac:dyDescent="0.25">
      <c r="G236">
        <f t="shared" si="35"/>
        <v>234</v>
      </c>
      <c r="H236">
        <f t="shared" si="29"/>
        <v>5.7432240698438406</v>
      </c>
      <c r="I236">
        <f t="shared" si="30"/>
        <v>230</v>
      </c>
      <c r="J236">
        <f t="shared" si="31"/>
        <v>243</v>
      </c>
      <c r="K236">
        <f t="shared" si="32"/>
        <v>-75</v>
      </c>
      <c r="L236">
        <f t="shared" si="33"/>
        <v>-39</v>
      </c>
      <c r="M236" s="8">
        <f t="shared" si="36"/>
        <v>-63.92307692307692</v>
      </c>
      <c r="N236">
        <f t="shared" si="34"/>
        <v>1.3679715894622575</v>
      </c>
    </row>
    <row r="237" spans="7:14" x14ac:dyDescent="0.25">
      <c r="G237">
        <f t="shared" si="35"/>
        <v>235</v>
      </c>
      <c r="H237">
        <f t="shared" si="29"/>
        <v>5.7677677624500108</v>
      </c>
      <c r="I237">
        <f t="shared" si="30"/>
        <v>230</v>
      </c>
      <c r="J237">
        <f t="shared" si="31"/>
        <v>243</v>
      </c>
      <c r="K237">
        <f t="shared" si="32"/>
        <v>-75</v>
      </c>
      <c r="L237">
        <f t="shared" si="33"/>
        <v>-39</v>
      </c>
      <c r="M237" s="8">
        <f t="shared" si="36"/>
        <v>-61.153846153846153</v>
      </c>
      <c r="N237">
        <f t="shared" si="34"/>
        <v>1.4442242593364512</v>
      </c>
    </row>
    <row r="238" spans="7:14" x14ac:dyDescent="0.25">
      <c r="G238">
        <f t="shared" si="35"/>
        <v>236</v>
      </c>
      <c r="H238">
        <f t="shared" si="29"/>
        <v>5.7923114550561809</v>
      </c>
      <c r="I238">
        <f t="shared" si="30"/>
        <v>230</v>
      </c>
      <c r="J238">
        <f t="shared" si="31"/>
        <v>243</v>
      </c>
      <c r="K238">
        <f t="shared" si="32"/>
        <v>-75</v>
      </c>
      <c r="L238">
        <f t="shared" si="33"/>
        <v>-39</v>
      </c>
      <c r="M238" s="8">
        <f t="shared" si="36"/>
        <v>-58.384615384615387</v>
      </c>
      <c r="N238">
        <f t="shared" si="34"/>
        <v>1.4827701922863525</v>
      </c>
    </row>
    <row r="239" spans="7:14" x14ac:dyDescent="0.25">
      <c r="G239">
        <f t="shared" si="35"/>
        <v>237</v>
      </c>
      <c r="H239">
        <f t="shared" si="29"/>
        <v>5.8168551476623511</v>
      </c>
      <c r="I239">
        <f t="shared" si="30"/>
        <v>230</v>
      </c>
      <c r="J239">
        <f t="shared" si="31"/>
        <v>243</v>
      </c>
      <c r="K239">
        <f t="shared" si="32"/>
        <v>-75</v>
      </c>
      <c r="L239">
        <f t="shared" si="33"/>
        <v>-39</v>
      </c>
      <c r="M239" s="8">
        <f t="shared" si="36"/>
        <v>-55.615384615384613</v>
      </c>
      <c r="N239">
        <f t="shared" si="34"/>
        <v>1.4852542507504722</v>
      </c>
    </row>
    <row r="240" spans="7:14" x14ac:dyDescent="0.25">
      <c r="G240">
        <f t="shared" si="35"/>
        <v>238</v>
      </c>
      <c r="H240">
        <f t="shared" si="29"/>
        <v>5.8413988402685213</v>
      </c>
      <c r="I240">
        <f t="shared" si="30"/>
        <v>230</v>
      </c>
      <c r="J240">
        <f t="shared" si="31"/>
        <v>243</v>
      </c>
      <c r="K240">
        <f t="shared" si="32"/>
        <v>-75</v>
      </c>
      <c r="L240">
        <f t="shared" si="33"/>
        <v>-39</v>
      </c>
      <c r="M240" s="8">
        <f t="shared" si="36"/>
        <v>-52.846153846153847</v>
      </c>
      <c r="N240">
        <f t="shared" si="34"/>
        <v>1.4533430194920314</v>
      </c>
    </row>
    <row r="241" spans="7:14" x14ac:dyDescent="0.25">
      <c r="G241">
        <f t="shared" si="35"/>
        <v>239</v>
      </c>
      <c r="H241">
        <f t="shared" si="29"/>
        <v>5.8659425328746915</v>
      </c>
      <c r="I241">
        <f t="shared" si="30"/>
        <v>230</v>
      </c>
      <c r="J241">
        <f t="shared" si="31"/>
        <v>243</v>
      </c>
      <c r="K241">
        <f t="shared" si="32"/>
        <v>-75</v>
      </c>
      <c r="L241">
        <f t="shared" si="33"/>
        <v>-39</v>
      </c>
      <c r="M241" s="8">
        <f t="shared" si="36"/>
        <v>-50.07692307692308</v>
      </c>
      <c r="N241">
        <f t="shared" si="34"/>
        <v>1.3887238017107038</v>
      </c>
    </row>
    <row r="242" spans="7:14" x14ac:dyDescent="0.25">
      <c r="G242">
        <f t="shared" si="35"/>
        <v>240</v>
      </c>
      <c r="H242">
        <f t="shared" si="29"/>
        <v>5.8904862254808616</v>
      </c>
      <c r="I242">
        <f t="shared" si="30"/>
        <v>230</v>
      </c>
      <c r="J242">
        <f t="shared" si="31"/>
        <v>243</v>
      </c>
      <c r="K242">
        <f t="shared" si="32"/>
        <v>-75</v>
      </c>
      <c r="L242">
        <f t="shared" si="33"/>
        <v>-39</v>
      </c>
      <c r="M242" s="8">
        <f t="shared" si="36"/>
        <v>-47.307692307692307</v>
      </c>
      <c r="N242">
        <f t="shared" si="34"/>
        <v>1.2931036026741722</v>
      </c>
    </row>
    <row r="243" spans="7:14" x14ac:dyDescent="0.25">
      <c r="G243">
        <f t="shared" si="35"/>
        <v>241</v>
      </c>
      <c r="H243">
        <f t="shared" si="29"/>
        <v>5.9150299180870327</v>
      </c>
      <c r="I243">
        <f t="shared" si="30"/>
        <v>230</v>
      </c>
      <c r="J243">
        <f t="shared" si="31"/>
        <v>243</v>
      </c>
      <c r="K243">
        <f t="shared" si="32"/>
        <v>-75</v>
      </c>
      <c r="L243">
        <f t="shared" si="33"/>
        <v>-39</v>
      </c>
      <c r="M243" s="8">
        <f t="shared" si="36"/>
        <v>-44.53846153846154</v>
      </c>
      <c r="N243">
        <f t="shared" si="34"/>
        <v>1.1682081014819374</v>
      </c>
    </row>
    <row r="244" spans="7:14" x14ac:dyDescent="0.25">
      <c r="G244" s="4">
        <f t="shared" si="35"/>
        <v>242</v>
      </c>
      <c r="H244" s="4">
        <f t="shared" si="29"/>
        <v>5.9395736106932029</v>
      </c>
      <c r="I244" s="4">
        <f t="shared" si="30"/>
        <v>230</v>
      </c>
      <c r="J244" s="4">
        <f t="shared" si="31"/>
        <v>243</v>
      </c>
      <c r="K244" s="4">
        <f t="shared" si="32"/>
        <v>-75</v>
      </c>
      <c r="L244" s="4">
        <f t="shared" si="33"/>
        <v>-39</v>
      </c>
      <c r="M244" s="8">
        <f t="shared" si="36"/>
        <v>-41.769230769230766</v>
      </c>
      <c r="N244" s="4">
        <f t="shared" si="34"/>
        <v>1.0157806115811709</v>
      </c>
    </row>
    <row r="245" spans="7:14" x14ac:dyDescent="0.25">
      <c r="G245" s="3">
        <f t="shared" si="35"/>
        <v>243</v>
      </c>
      <c r="H245" s="3">
        <f t="shared" si="29"/>
        <v>5.9641173032993731</v>
      </c>
      <c r="I245" s="3">
        <f t="shared" si="30"/>
        <v>243</v>
      </c>
      <c r="J245" s="3">
        <f t="shared" si="31"/>
        <v>255</v>
      </c>
      <c r="K245" s="3">
        <f t="shared" si="32"/>
        <v>-39</v>
      </c>
      <c r="L245" s="3">
        <f t="shared" si="33"/>
        <v>0</v>
      </c>
      <c r="M245" s="5">
        <f t="shared" si="36"/>
        <v>-39</v>
      </c>
      <c r="N245" s="3">
        <f t="shared" si="34"/>
        <v>0.83758103065922285</v>
      </c>
    </row>
    <row r="246" spans="7:14" x14ac:dyDescent="0.25">
      <c r="G246">
        <f t="shared" si="35"/>
        <v>244</v>
      </c>
      <c r="H246">
        <f t="shared" si="29"/>
        <v>5.9886609959055432</v>
      </c>
      <c r="I246">
        <f t="shared" si="30"/>
        <v>243</v>
      </c>
      <c r="J246">
        <f t="shared" si="31"/>
        <v>255</v>
      </c>
      <c r="K246">
        <f t="shared" si="32"/>
        <v>-39</v>
      </c>
      <c r="L246">
        <f t="shared" si="33"/>
        <v>0</v>
      </c>
      <c r="M246" s="8">
        <f t="shared" si="36"/>
        <v>-35.75</v>
      </c>
      <c r="N246">
        <f t="shared" si="34"/>
        <v>1.1161540113167376</v>
      </c>
    </row>
    <row r="247" spans="7:14" x14ac:dyDescent="0.25">
      <c r="G247">
        <f t="shared" si="35"/>
        <v>245</v>
      </c>
      <c r="H247">
        <f t="shared" si="29"/>
        <v>6.0132046885117134</v>
      </c>
      <c r="I247">
        <f t="shared" si="30"/>
        <v>243</v>
      </c>
      <c r="J247">
        <f t="shared" si="31"/>
        <v>255</v>
      </c>
      <c r="K247">
        <f t="shared" si="32"/>
        <v>-39</v>
      </c>
      <c r="L247">
        <f t="shared" si="33"/>
        <v>0</v>
      </c>
      <c r="M247" s="8">
        <f t="shared" si="36"/>
        <v>-32.5</v>
      </c>
      <c r="N247">
        <f t="shared" si="34"/>
        <v>1.3725201993121203</v>
      </c>
    </row>
    <row r="248" spans="7:14" x14ac:dyDescent="0.25">
      <c r="G248">
        <f t="shared" si="35"/>
        <v>246</v>
      </c>
      <c r="H248">
        <f t="shared" si="29"/>
        <v>6.0377483811178836</v>
      </c>
      <c r="I248">
        <f t="shared" si="30"/>
        <v>243</v>
      </c>
      <c r="J248">
        <f t="shared" si="31"/>
        <v>255</v>
      </c>
      <c r="K248">
        <f t="shared" si="32"/>
        <v>-39</v>
      </c>
      <c r="L248">
        <f t="shared" si="33"/>
        <v>0</v>
      </c>
      <c r="M248" s="8">
        <f t="shared" si="36"/>
        <v>-29.25</v>
      </c>
      <c r="N248">
        <f t="shared" si="34"/>
        <v>1.6084828477145514</v>
      </c>
    </row>
    <row r="249" spans="7:14" x14ac:dyDescent="0.25">
      <c r="G249">
        <f t="shared" si="35"/>
        <v>247</v>
      </c>
      <c r="H249">
        <f t="shared" si="29"/>
        <v>6.0622920737240538</v>
      </c>
      <c r="I249">
        <f t="shared" si="30"/>
        <v>243</v>
      </c>
      <c r="J249">
        <f t="shared" si="31"/>
        <v>255</v>
      </c>
      <c r="K249">
        <f t="shared" si="32"/>
        <v>-39</v>
      </c>
      <c r="L249">
        <f t="shared" si="33"/>
        <v>0</v>
      </c>
      <c r="M249" s="8">
        <f t="shared" si="36"/>
        <v>-26</v>
      </c>
      <c r="N249">
        <f t="shared" si="34"/>
        <v>1.8258574999225097</v>
      </c>
    </row>
    <row r="250" spans="7:14" x14ac:dyDescent="0.25">
      <c r="G250">
        <f t="shared" si="35"/>
        <v>248</v>
      </c>
      <c r="H250">
        <f t="shared" si="29"/>
        <v>6.0868357663302239</v>
      </c>
      <c r="I250">
        <f t="shared" si="30"/>
        <v>243</v>
      </c>
      <c r="J250">
        <f t="shared" si="31"/>
        <v>255</v>
      </c>
      <c r="K250">
        <f t="shared" si="32"/>
        <v>-39</v>
      </c>
      <c r="L250">
        <f t="shared" si="33"/>
        <v>0</v>
      </c>
      <c r="M250" s="8">
        <f t="shared" si="36"/>
        <v>-22.75</v>
      </c>
      <c r="N250">
        <f t="shared" si="34"/>
        <v>2.0264708960483482</v>
      </c>
    </row>
    <row r="251" spans="7:14" x14ac:dyDescent="0.25">
      <c r="G251">
        <f t="shared" si="35"/>
        <v>249</v>
      </c>
      <c r="H251">
        <f t="shared" si="29"/>
        <v>6.1113794589363941</v>
      </c>
      <c r="I251">
        <f t="shared" si="30"/>
        <v>243</v>
      </c>
      <c r="J251">
        <f t="shared" si="31"/>
        <v>255</v>
      </c>
      <c r="K251">
        <f t="shared" si="32"/>
        <v>-39</v>
      </c>
      <c r="L251">
        <f t="shared" si="33"/>
        <v>0</v>
      </c>
      <c r="M251" s="8">
        <f t="shared" si="36"/>
        <v>-19.5</v>
      </c>
      <c r="N251">
        <f t="shared" si="34"/>
        <v>2.212159872558324</v>
      </c>
    </row>
    <row r="252" spans="7:14" x14ac:dyDescent="0.25">
      <c r="G252">
        <f t="shared" si="35"/>
        <v>250</v>
      </c>
      <c r="H252">
        <f t="shared" si="29"/>
        <v>6.1359231515425643</v>
      </c>
      <c r="I252">
        <f t="shared" si="30"/>
        <v>243</v>
      </c>
      <c r="J252">
        <f t="shared" si="31"/>
        <v>255</v>
      </c>
      <c r="K252">
        <f t="shared" si="32"/>
        <v>-39</v>
      </c>
      <c r="L252">
        <f t="shared" si="33"/>
        <v>0</v>
      </c>
      <c r="M252" s="8">
        <f t="shared" si="36"/>
        <v>-16.25</v>
      </c>
      <c r="N252">
        <f t="shared" si="34"/>
        <v>2.3847702558310218</v>
      </c>
    </row>
    <row r="253" spans="7:14" x14ac:dyDescent="0.25">
      <c r="G253">
        <f t="shared" si="35"/>
        <v>251</v>
      </c>
      <c r="H253">
        <f t="shared" si="29"/>
        <v>6.1604668441487354</v>
      </c>
      <c r="I253">
        <f t="shared" si="30"/>
        <v>243</v>
      </c>
      <c r="J253">
        <f t="shared" si="31"/>
        <v>255</v>
      </c>
      <c r="K253">
        <f t="shared" si="32"/>
        <v>-39</v>
      </c>
      <c r="L253">
        <f t="shared" si="33"/>
        <v>0</v>
      </c>
      <c r="M253" s="8">
        <f t="shared" si="36"/>
        <v>-13</v>
      </c>
      <c r="N253">
        <f t="shared" si="34"/>
        <v>2.5461557503004357</v>
      </c>
    </row>
    <row r="254" spans="7:14" x14ac:dyDescent="0.25">
      <c r="G254">
        <f t="shared" si="35"/>
        <v>252</v>
      </c>
      <c r="H254">
        <f t="shared" si="29"/>
        <v>6.1850105367549055</v>
      </c>
      <c r="I254">
        <f t="shared" si="30"/>
        <v>243</v>
      </c>
      <c r="J254">
        <f t="shared" si="31"/>
        <v>255</v>
      </c>
      <c r="K254">
        <f t="shared" si="32"/>
        <v>-39</v>
      </c>
      <c r="L254">
        <f t="shared" si="33"/>
        <v>0</v>
      </c>
      <c r="M254" s="8">
        <f t="shared" si="36"/>
        <v>-9.75</v>
      </c>
      <c r="N254">
        <f t="shared" si="34"/>
        <v>2.6981768218541848</v>
      </c>
    </row>
    <row r="255" spans="7:14" x14ac:dyDescent="0.25">
      <c r="G255">
        <f t="shared" si="35"/>
        <v>253</v>
      </c>
      <c r="H255">
        <f t="shared" si="29"/>
        <v>6.2095542293610757</v>
      </c>
      <c r="I255">
        <f t="shared" si="30"/>
        <v>243</v>
      </c>
      <c r="J255">
        <f t="shared" si="31"/>
        <v>255</v>
      </c>
      <c r="K255">
        <f t="shared" si="32"/>
        <v>-39</v>
      </c>
      <c r="L255">
        <f t="shared" si="33"/>
        <v>0</v>
      </c>
      <c r="M255" s="8">
        <f t="shared" si="36"/>
        <v>-6.5</v>
      </c>
      <c r="N255">
        <f t="shared" si="34"/>
        <v>2.8426995771577612</v>
      </c>
    </row>
    <row r="256" spans="7:14" x14ac:dyDescent="0.25">
      <c r="G256">
        <f t="shared" si="35"/>
        <v>254</v>
      </c>
      <c r="H256">
        <f t="shared" si="29"/>
        <v>6.2340979219672459</v>
      </c>
      <c r="I256">
        <f t="shared" si="30"/>
        <v>243</v>
      </c>
      <c r="J256">
        <f t="shared" si="31"/>
        <v>255</v>
      </c>
      <c r="K256">
        <f t="shared" si="32"/>
        <v>-39</v>
      </c>
      <c r="L256">
        <f t="shared" si="33"/>
        <v>0</v>
      </c>
      <c r="M256" s="8">
        <f t="shared" si="36"/>
        <v>-3.25</v>
      </c>
      <c r="N256">
        <f t="shared" si="34"/>
        <v>2.9815946395820978</v>
      </c>
    </row>
    <row r="257" spans="7:14" x14ac:dyDescent="0.25">
      <c r="G257" s="4">
        <f t="shared" si="35"/>
        <v>255</v>
      </c>
      <c r="H257" s="4">
        <f t="shared" si="29"/>
        <v>6.2586416145734161</v>
      </c>
      <c r="I257" s="4">
        <f t="shared" si="30"/>
        <v>255</v>
      </c>
      <c r="J257" s="4">
        <f t="shared" si="31"/>
        <v>256</v>
      </c>
      <c r="K257" s="4">
        <f t="shared" si="32"/>
        <v>0</v>
      </c>
      <c r="L257" s="4">
        <f t="shared" si="33"/>
        <v>0</v>
      </c>
      <c r="M257" s="8">
        <f t="shared" si="36"/>
        <v>0</v>
      </c>
      <c r="N257" s="4">
        <f t="shared" si="34"/>
        <v>3.116736022409881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7"/>
  <sheetViews>
    <sheetView workbookViewId="0"/>
  </sheetViews>
  <sheetFormatPr defaultRowHeight="15" x14ac:dyDescent="0.25"/>
  <cols>
    <col min="1" max="4" width="11.42578125" customWidth="1"/>
  </cols>
  <sheetData>
    <row r="1" spans="1:15" x14ac:dyDescent="0.25">
      <c r="A1" t="s">
        <v>5</v>
      </c>
      <c r="B1" t="s">
        <v>17</v>
      </c>
      <c r="D1" t="s">
        <v>24</v>
      </c>
      <c r="O1" s="12" t="s">
        <v>25</v>
      </c>
    </row>
    <row r="2" spans="1:15" ht="15.75" x14ac:dyDescent="0.3">
      <c r="A2">
        <v>0</v>
      </c>
      <c r="B2">
        <f>127*SIN(A2*2*PI()/256)</f>
        <v>0</v>
      </c>
      <c r="D2" s="11" t="s">
        <v>16</v>
      </c>
      <c r="O2" s="10" t="s">
        <v>16</v>
      </c>
    </row>
    <row r="3" spans="1:15" ht="15.75" x14ac:dyDescent="0.3">
      <c r="A3">
        <f>A2+1</f>
        <v>1</v>
      </c>
      <c r="B3">
        <f t="shared" ref="B3:B66" si="0">127*SIN(A3*2*PI()/256)</f>
        <v>3.1167360224098606</v>
      </c>
      <c r="D3" s="11" t="str">
        <f>CONCATENATE("  ",ROUND(B2,0),",",ROUND(B3,0),",",ROUND(B4,0),",",ROUND(B5,0),",",ROUND(B6,0),",",ROUND(B7,0),",",ROUND(B8,0),",",ROUND(B9,0),",",ROUND(B10,0),",",ROUND(B11,0),",",ROUND(B12,0),",",ROUND(B13,0),",",ROUND(B14,0),",",ROUND(B15,0),",")</f>
        <v xml:space="preserve">  0,3,6,9,12,16,19,22,25,28,31,34,37,40,</v>
      </c>
      <c r="O3" s="10" t="str">
        <f>CONCATENATE("  ",FLOOR(Sheet1!M2,1),",",FLOOR(Sheet1!M3,1),",",FLOOR(Sheet1!M4,1),",",FLOOR(Sheet1!M5,1),",",FLOOR(Sheet1!M6,1),",",FLOOR(Sheet1!M7,1),",",FLOOR(Sheet1!M8,1),",",FLOOR(Sheet1!M9,1),",",FLOOR(Sheet1!M10,1),",",FLOOR(Sheet1!M11,1),",",FLOOR(Sheet1!M12,1),",",FLOOR(Sheet1!M13,1),",",FLOOR(Sheet1!M14,1),",",FLOOR(Sheet1!M15,1),",")</f>
        <v xml:space="preserve">  0,3,6,9,12,15,18,21,24,27,30,33,36,39,</v>
      </c>
    </row>
    <row r="4" spans="1:15" ht="15.75" x14ac:dyDescent="0.3">
      <c r="A4">
        <f t="shared" ref="A4:A67" si="1">A3+1</f>
        <v>2</v>
      </c>
      <c r="B4">
        <f t="shared" si="0"/>
        <v>6.231594639582088</v>
      </c>
      <c r="D4" s="11" t="str">
        <f>CONCATENATE("  ",ROUND(B16,0),",",ROUND(B17,0),",",ROUND(B18,0),",",ROUND(B19,0),",",ROUND(B20,0),",",ROUND(B21,0),",",ROUND(B22,0),",",ROUND(B23,0),",",ROUND(B24,0),",",ROUND(B25,0),",",ROUND(B26,0),",",ROUND(B27,0),",",ROUND(B28,0),",",ROUND(B29,0),",")</f>
        <v xml:space="preserve">  43,46,49,51,54,57,60,63,65,68,71,73,76,78,</v>
      </c>
      <c r="O4" s="10" t="str">
        <f>CONCATENATE("  ",FLOOR(Sheet1!M16,1),",",FLOOR(Sheet1!M17,1),",",FLOOR(Sheet1!M18,1),",",FLOOR(Sheet1!M19,1),",",FLOOR(Sheet1!M20,1),",",FLOOR(Sheet1!M21,1),",",FLOOR(Sheet1!M22,1),",",FLOOR(Sheet1!M23,1),",",FLOOR(Sheet1!M24,1),",",FLOOR(Sheet1!M25,1),",",FLOOR(Sheet1!M26,1),",",FLOOR(Sheet1!M27,1),",",FLOOR(Sheet1!M28,1),",",FLOOR(Sheet1!M29,1),",")</f>
        <v xml:space="preserve">  41,44,47,50,52,55,58,61,63,66,69,72,75,77,</v>
      </c>
    </row>
    <row r="5" spans="1:15" ht="15.75" x14ac:dyDescent="0.3">
      <c r="A5">
        <f t="shared" si="1"/>
        <v>3</v>
      </c>
      <c r="B5">
        <f t="shared" si="0"/>
        <v>9.342699577157763</v>
      </c>
      <c r="D5" s="11" t="str">
        <f>CONCATENATE("  ",ROUND(B30,0),",",ROUND(B31,0),",",ROUND(B32,0),",",ROUND(B33,0),",",ROUND(B34,0),",",ROUND(B35,0),",",ROUND(B36,0),",",ROUND(B37,0),",",ROUND(B38,0),",",ROUND(B39,0),",",ROUND(B40,0),",",ROUND(B41,0),",",ROUND(B42,0),",",ROUND(B43,0),",")</f>
        <v xml:space="preserve">  81,83,85,88,90,92,94,96,98,100,102,104,106,107,</v>
      </c>
      <c r="O5" s="10" t="str">
        <f>CONCATENATE("  ",FLOOR(Sheet1!M30,1),",",FLOOR(Sheet1!M31,1),",",FLOOR(Sheet1!M32,1),",",FLOOR(Sheet1!M33,1),",",FLOOR(Sheet1!M34,1),",",FLOOR(Sheet1!M35,1),",",FLOOR(Sheet1!M36,1),",",FLOOR(Sheet1!M37,1),",",FLOOR(Sheet1!M38,1),",",FLOOR(Sheet1!M39,1),",",FLOOR(Sheet1!M40,1),",",FLOOR(Sheet1!M41,1),",",FLOOR(Sheet1!M42,1),",",FLOOR(Sheet1!M43,1),",")</f>
        <v xml:space="preserve">  79,82,84,86,89,91,93,96,98,100,103,104,105,107,</v>
      </c>
    </row>
    <row r="6" spans="1:15" ht="15.75" x14ac:dyDescent="0.3">
      <c r="A6">
        <f t="shared" si="1"/>
        <v>4</v>
      </c>
      <c r="B6">
        <f t="shared" si="0"/>
        <v>12.448176821854197</v>
      </c>
      <c r="D6" s="11" t="str">
        <f>CONCATENATE("  ",ROUND(B44,0),",",ROUND(B45,0),",",ROUND(B46,0),",",ROUND(B47,0),",",ROUND(B48,0),",",ROUND(B49,0),",",ROUND(B50,0),",",ROUND(B51,0),",",ROUND(B52,0),",",ROUND(B53,0),",",ROUND(B54,0),",",ROUND(B55,0),",",ROUND(B56,0),",",ROUND(B57,0),",")</f>
        <v xml:space="preserve">  109,111,112,113,115,116,117,118,120,121,122,122,123,124,</v>
      </c>
      <c r="O6" s="10" t="str">
        <f>CONCATENATE("  ",FLOOR(Sheet1!M44,1),",",FLOOR(Sheet1!M45,1),",",FLOOR(Sheet1!M46,1),",",FLOOR(Sheet1!M47,1),",",FLOOR(Sheet1!M48,1),",",FLOOR(Sheet1!M49,1),",",FLOOR(Sheet1!M50,1),",",FLOOR(Sheet1!M51,1),",",FLOOR(Sheet1!M52,1),",",FLOOR(Sheet1!M53,1),",",FLOOR(Sheet1!M54,1),",",FLOOR(Sheet1!M55,1),",",FLOOR(Sheet1!M56,1),",",FLOOR(Sheet1!M57,1),",")</f>
        <v xml:space="preserve">  108,109,111,112,114,115,116,118,119,121,121,121,122,122,</v>
      </c>
    </row>
    <row r="7" spans="1:15" ht="15.75" x14ac:dyDescent="0.3">
      <c r="A7">
        <f t="shared" si="1"/>
        <v>5</v>
      </c>
      <c r="B7">
        <f t="shared" si="0"/>
        <v>15.546155750300457</v>
      </c>
      <c r="D7" s="11" t="str">
        <f>CONCATENATE("  ",ROUND(B58,0),",",ROUND(B59,0),",",ROUND(B60,0),",",ROUND(B61,0),",",ROUND(B62,0),",",ROUND(B63,0),",",ROUND(B64,0),",",ROUND(B65,0),",",ROUND(B66,0),",",ROUND(B67,0),",",ROUND(B68,0),",",ROUND(B69,0),",",ROUND(B70,0),",",ROUND(B71,0),",")</f>
        <v xml:space="preserve">  125,125,126,126,126,127,127,127,127,127,127,127,126,126,</v>
      </c>
      <c r="O7" s="10" t="str">
        <f>CONCATENATE("  ",FLOOR(Sheet1!M58,1),",",FLOOR(Sheet1!M59,1),",",FLOOR(Sheet1!M60,1),",",FLOOR(Sheet1!M61,1),",",FLOOR(Sheet1!M62,1),",",FLOOR(Sheet1!M63,1),",",FLOOR(Sheet1!M64,1),",",FLOOR(Sheet1!M65,1),",",FLOOR(Sheet1!M66,1),",",FLOOR(Sheet1!M67,1),",",FLOOR(Sheet1!M68,1),",",FLOOR(Sheet1!M69,1),",",FLOOR(Sheet1!M70,1),",",FLOOR(Sheet1!M71,1),",")</f>
        <v xml:space="preserve">  123,123,124,124,125,125,126,126,127,126,126,125,125,124,</v>
      </c>
    </row>
    <row r="8" spans="1:15" ht="15.75" x14ac:dyDescent="0.3">
      <c r="A8">
        <f t="shared" si="1"/>
        <v>6</v>
      </c>
      <c r="B8">
        <f t="shared" si="0"/>
        <v>18.634770255830944</v>
      </c>
      <c r="D8" s="11" t="str">
        <f>CONCATENATE("  ",ROUND(B72,0),",",ROUND(B73,0),",",ROUND(B74,0),",",ROUND(B75,0),",",ROUND(B76,0),",",ROUND(B77,0),",",ROUND(B78,0),",",ROUND(B79,0),",",ROUND(B80,0),",",ROUND(B81,0),",",ROUND(B82,0),",",ROUND(B83,0),",",ROUND(B84,0),",",ROUND(B85,0),",")</f>
        <v xml:space="preserve">  126,125,125,124,123,122,122,121,120,118,117,116,115,113,</v>
      </c>
      <c r="O8" s="10" t="str">
        <f>CONCATENATE("  ",FLOOR(Sheet1!M72,1),",",FLOOR(Sheet1!M73,1),",",FLOOR(Sheet1!M74,1),",",FLOOR(Sheet1!M75,1),",",FLOOR(Sheet1!M76,1),",",FLOOR(Sheet1!M77,1),",",FLOOR(Sheet1!M78,1),",",FLOOR(Sheet1!M79,1),",",FLOOR(Sheet1!M80,1),",",FLOOR(Sheet1!M81,1),",",FLOOR(Sheet1!M82,1),",",FLOOR(Sheet1!M83,1),",",FLOOR(Sheet1!M84,1),",",FLOOR(Sheet1!M85,1),",")</f>
        <v xml:space="preserve">  124,123,123,122,122,121,121,121,119,118,116,115,114,112,</v>
      </c>
    </row>
    <row r="9" spans="1:15" ht="15.75" x14ac:dyDescent="0.3">
      <c r="A9">
        <f t="shared" si="1"/>
        <v>7</v>
      </c>
      <c r="B9">
        <f t="shared" si="0"/>
        <v>21.712159872558253</v>
      </c>
      <c r="D9" s="11" t="str">
        <f>CONCATENATE("  ",ROUND(B86,0),",",ROUND(B87,0),",",ROUND(B88,0),",",ROUND(B89,0),",",ROUND(B90,0),",",ROUND(B91,0),",",ROUND(B92,0),",",ROUND(B93,0),",",ROUND(B94,0),",",ROUND(B95,0),",",ROUND(B96,0),",",ROUND(B97,0),",",ROUND(B98,0),",",ROUND(B99,0),",")</f>
        <v xml:space="preserve">  112,111,109,107,106,104,102,100,98,96,94,92,90,88,</v>
      </c>
      <c r="O9" s="10" t="str">
        <f>CONCATENATE("  ",FLOOR(Sheet1!M86,1),",",FLOOR(Sheet1!M87,1),",",FLOOR(Sheet1!M88,1),",",FLOOR(Sheet1!M89,1),",",FLOOR(Sheet1!M90,1),",",FLOOR(Sheet1!M91,1),",",FLOOR(Sheet1!M92,1),",",FLOOR(Sheet1!M93,1),",",FLOOR(Sheet1!M94,1),",",FLOOR(Sheet1!M95,1),",",FLOOR(Sheet1!M96,1),",",FLOOR(Sheet1!M97,1),",",FLOOR(Sheet1!M98,1),",",FLOOR(Sheet1!M99,1),",")</f>
        <v xml:space="preserve">  111,109,108,107,105,104,103,100,98,96,93,91,89,86,</v>
      </c>
    </row>
    <row r="10" spans="1:15" ht="15.75" x14ac:dyDescent="0.3">
      <c r="A10">
        <f t="shared" si="1"/>
        <v>8</v>
      </c>
      <c r="B10">
        <f t="shared" si="0"/>
        <v>24.776470896048288</v>
      </c>
      <c r="D10" s="11" t="str">
        <f>CONCATENATE("  ",ROUND(B100,0),",",ROUND(B101,0),",",ROUND(B102,0),",",ROUND(B103,0),",",ROUND(B104,0),",",ROUND(B105,0),",",ROUND(B106,0),",",ROUND(B107,0),",",ROUND(B108,0),",",ROUND(B109,0),",",ROUND(B110,0),",",ROUND(B111,0),",",ROUND(B112,0),",",ROUND(B113,0),",")</f>
        <v xml:space="preserve">  85,83,81,78,76,73,71,68,65,63,60,57,54,51,</v>
      </c>
      <c r="O10" s="10" t="str">
        <f>CONCATENATE("  ",FLOOR(Sheet1!M100,1),",",FLOOR(Sheet1!M101,1),",",FLOOR(Sheet1!M102,1),",",FLOOR(Sheet1!M103,1),",",FLOOR(Sheet1!M104,1),",",FLOOR(Sheet1!M105,1),",",FLOOR(Sheet1!M106,1),",",FLOOR(Sheet1!M107,1),",",FLOOR(Sheet1!M108,1),",",FLOOR(Sheet1!M109,1),",",FLOOR(Sheet1!M110,1),",",FLOOR(Sheet1!M111,1),",",FLOOR(Sheet1!M112,1),",",FLOOR(Sheet1!M113,1),",")</f>
        <v xml:space="preserve">  84,82,79,77,75,72,69,66,63,61,58,55,52,50,</v>
      </c>
    </row>
    <row r="11" spans="1:15" ht="15.75" x14ac:dyDescent="0.3">
      <c r="A11">
        <f t="shared" si="1"/>
        <v>9</v>
      </c>
      <c r="B11">
        <f t="shared" si="0"/>
        <v>27.825857499922463</v>
      </c>
      <c r="D11" s="11" t="str">
        <f>CONCATENATE("  ",ROUND(B114,0),",",ROUND(B115,0),",",ROUND(B116,0),",",ROUND(B117,0),",",ROUND(B118,0),",",ROUND(B119,0),",",ROUND(B120,0),",",ROUND(B121,0),",",ROUND(B122,0),",",ROUND(B123,0),",",ROUND(B124,0),",",ROUND(B125,0),",",ROUND(B126,0),",",ROUND(B127,0),",")</f>
        <v xml:space="preserve">  49,46,43,40,37,34,31,28,25,22,19,16,12,9,</v>
      </c>
      <c r="O11" s="10" t="str">
        <f>CONCATENATE("  ",FLOOR(Sheet1!M114,1),",",FLOOR(Sheet1!M115,1),",",FLOOR(Sheet1!M116,1),",",FLOOR(Sheet1!M117,1),",",FLOOR(Sheet1!M118,1),",",FLOOR(Sheet1!M119,1),",",FLOOR(Sheet1!M120,1),",",FLOOR(Sheet1!M121,1),",",FLOOR(Sheet1!M122,1),",",FLOOR(Sheet1!M123,1),",",FLOOR(Sheet1!M124,1),",",FLOOR(Sheet1!M125,1),",",FLOOR(Sheet1!M126,1),",",FLOOR(Sheet1!M127,1),",")</f>
        <v xml:space="preserve">  47,44,41,39,36,33,30,27,24,21,18,15,12,9,</v>
      </c>
    </row>
    <row r="12" spans="1:15" ht="15.75" x14ac:dyDescent="0.3">
      <c r="A12">
        <f t="shared" si="1"/>
        <v>10</v>
      </c>
      <c r="B12">
        <f t="shared" si="0"/>
        <v>30.858482847714512</v>
      </c>
      <c r="D12" s="11" t="str">
        <f>CONCATENATE("  ",ROUND(B128,0),",",ROUND(B129,0),",",ROUND(B130,0),",",ROUND(B131,0),",",ROUND(B132,0),",",ROUND(B133,0),",",ROUND(B134,0),",",ROUND(B135,0),",",ROUND(B136,0),",",ROUND(B137,0),",",ROUND(B138,0),",",ROUND(B139,0),",",ROUND(B140,0),",",ROUND(B141,0),",")</f>
        <v xml:space="preserve">  6,3,0,-3,-6,-9,-12,-16,-19,-22,-25,-28,-31,-34,</v>
      </c>
      <c r="O12" s="10" t="str">
        <f>CONCATENATE("  ",FLOOR(Sheet1!M128,1),",",FLOOR(Sheet1!M129,1),",",FLOOR(Sheet1!M130,1),",",FLOOR(Sheet1!M131,1),",",FLOOR(Sheet1!M132,1),",",FLOOR(Sheet1!M133,1),",",FLOOR(Sheet1!M134,1),",",FLOOR(Sheet1!M135,1),",",FLOOR(Sheet1!M136,1),",",FLOOR(Sheet1!M137,1),",",FLOOR(Sheet1!M138,1),",",FLOOR(Sheet1!M139,1),",",FLOOR(Sheet1!M140,1),",",FLOOR(Sheet1!M141,1),",")</f>
        <v xml:space="preserve">  6,3,0,-3,-6,-9,-12,-15,-18,-21,-24,-27,-30,-33,</v>
      </c>
    </row>
    <row r="13" spans="1:15" ht="15.75" x14ac:dyDescent="0.3">
      <c r="A13">
        <f t="shared" si="1"/>
        <v>11</v>
      </c>
      <c r="B13">
        <f t="shared" si="0"/>
        <v>33.872520199312092</v>
      </c>
      <c r="D13" s="11" t="str">
        <f>CONCATENATE("  ",ROUND(B142,0),",",ROUND(B143,0),",",ROUND(B144,0),",",ROUND(B145,0),",",ROUND(B146,0),",",ROUND(B147,0),",",ROUND(B148,0),",",ROUND(B149,0),",",ROUND(B150,0),",",ROUND(B151,0),",",ROUND(B152,0),",",ROUND(B153,0),",",ROUND(B154,0),",",ROUND(B155,0),",")</f>
        <v xml:space="preserve">  -37,-40,-43,-46,-49,-51,-54,-57,-60,-63,-65,-68,-71,-73,</v>
      </c>
      <c r="O13" s="10" t="str">
        <f>CONCATENATE("  ",FLOOR(Sheet1!M142,1),",",FLOOR(Sheet1!M143,1),",",FLOOR(Sheet1!M144,1),",",FLOOR(Sheet1!M145,1),",",FLOOR(Sheet1!M146,1),",",FLOOR(Sheet1!M147,1),",",FLOOR(Sheet1!M148,1),",",FLOOR(Sheet1!M149,1),",",FLOOR(Sheet1!M150,1),",",FLOOR(Sheet1!M151,1),",",FLOOR(Sheet1!M152,1),",",FLOOR(Sheet1!M153,1),",",FLOOR(Sheet1!M154,1),",",FLOOR(Sheet1!M155,1),",")</f>
        <v xml:space="preserve">  -36,-39,-42,-45,-48,-51,-53,-56,-59,-62,-64,-67,-70,-73,</v>
      </c>
    </row>
    <row r="14" spans="1:15" ht="15.75" x14ac:dyDescent="0.3">
      <c r="A14">
        <f t="shared" si="1"/>
        <v>12</v>
      </c>
      <c r="B14">
        <f t="shared" si="0"/>
        <v>36.866154011316716</v>
      </c>
      <c r="D14" s="11" t="str">
        <f>CONCATENATE("  ",ROUND(B156,0),",",ROUND(B157,0),",",ROUND(B158,0),",",ROUND(B159,0),",",ROUND(B160,0),",",ROUND(B161,0),",",ROUND(B162,0),",",ROUND(B163,0),",",ROUND(B164,0),",",ROUND(B165,0),",",ROUND(B166,0),",",ROUND(B167,0),",",ROUND(B168,0),",",ROUND(B169,0),",")</f>
        <v xml:space="preserve">  -76,-78,-81,-83,-85,-88,-90,-92,-94,-96,-98,-100,-102,-104,</v>
      </c>
      <c r="O14" s="10" t="str">
        <f>CONCATENATE("  ",FLOOR(Sheet1!M156,1),",",FLOOR(Sheet1!M157,1),",",FLOOR(Sheet1!M158,1),",",FLOOR(Sheet1!M159,1),",",FLOOR(Sheet1!M160,1),",",FLOOR(Sheet1!M161,1),",",FLOOR(Sheet1!M162,1),",",FLOOR(Sheet1!M163,1),",",FLOOR(Sheet1!M164,1),",",FLOOR(Sheet1!M165,1),",",FLOOR(Sheet1!M166,1),",",FLOOR(Sheet1!M167,1),",",FLOOR(Sheet1!M168,1),",",FLOOR(Sheet1!M169,1),",")</f>
        <v xml:space="preserve">  -75,-78,-80,-82,-85,-87,-89,-92,-94,-96,-99,-101,-103,-105,</v>
      </c>
    </row>
    <row r="15" spans="1:15" ht="15.75" x14ac:dyDescent="0.3">
      <c r="A15">
        <f t="shared" si="1"/>
        <v>13</v>
      </c>
      <c r="B15">
        <f t="shared" si="0"/>
        <v>39.837581030659223</v>
      </c>
      <c r="D15" s="11" t="str">
        <f>CONCATENATE("  ",ROUND(B170,0),",",ROUND(B171,0),",",ROUND(B172,0),",",ROUND(B173,0),",",ROUND(B174,0),",",ROUND(B175,0),",",ROUND(B176,0),",",ROUND(B177,0),",",ROUND(B178,0),",",ROUND(B179,0),",",ROUND(B180,0),",",ROUND(B181,0),",",ROUND(B182,0),",",ROUND(B183,0),",")</f>
        <v xml:space="preserve">  -106,-107,-109,-111,-112,-113,-115,-116,-117,-118,-120,-121,-122,-122,</v>
      </c>
      <c r="O15" s="10" t="str">
        <f>CONCATENATE("  ",FLOOR(Sheet1!M170,1),",",FLOOR(Sheet1!M171,1),",",FLOOR(Sheet1!M172,1),",",FLOOR(Sheet1!M173,1),",",FLOOR(Sheet1!M174,1),",",FLOOR(Sheet1!M175,1),",",FLOOR(Sheet1!M176,1),",",FLOOR(Sheet1!M177,1),",",FLOOR(Sheet1!M178,1),",",FLOOR(Sheet1!M179,1),",",FLOOR(Sheet1!M180,1),",",FLOOR(Sheet1!M181,1),",",FLOOR(Sheet1!M182,1),",",FLOOR(Sheet1!M183,1),",")</f>
        <v xml:space="preserve">  -106,-108,-109,-110,-112,-113,-115,-116,-117,-119,-120,-121,-122,-122,</v>
      </c>
    </row>
    <row r="16" spans="1:15" ht="15.75" x14ac:dyDescent="0.3">
      <c r="A16">
        <f t="shared" si="1"/>
        <v>14</v>
      </c>
      <c r="B16">
        <f t="shared" si="0"/>
        <v>42.785011380811945</v>
      </c>
      <c r="D16" s="11" t="str">
        <f>CONCATENATE("  ",ROUND(B184,0),",",ROUND(B185,0),",",ROUND(B186,0),",",ROUND(B187,0),",",ROUND(B188,0),",",ROUND(B189,0),",",ROUND(B190,0),",",ROUND(B191,0),",",ROUND(B192,0),",",ROUND(B193,0),",",ROUND(B194,0),",",ROUND(B195,0),",",ROUND(B196,0),",",ROUND(B197,0),",")</f>
        <v xml:space="preserve">  -123,-124,-125,-125,-126,-126,-126,-127,-127,-127,-127,-127,-127,-127,</v>
      </c>
      <c r="O16" s="10" t="str">
        <f>CONCATENATE("  ",FLOOR(Sheet1!M184,1),",",FLOOR(Sheet1!M185,1),",",FLOOR(Sheet1!M186,1),",",FLOOR(Sheet1!M187,1),",",FLOOR(Sheet1!M188,1),",",FLOOR(Sheet1!M189,1),",",FLOOR(Sheet1!M190,1),",",FLOOR(Sheet1!M191,1),",",FLOOR(Sheet1!M192,1),",",FLOOR(Sheet1!M193,1),",",FLOOR(Sheet1!M194,1),",",FLOOR(Sheet1!M195,1),",",FLOOR(Sheet1!M196,1),",",FLOOR(Sheet1!M197,1),",")</f>
        <v xml:space="preserve">  -123,-123,-124,-124,-125,-125,-126,-126,-127,-127,-127,-127,-127,-126,</v>
      </c>
    </row>
    <row r="17" spans="1:16" ht="15.75" x14ac:dyDescent="0.3">
      <c r="A17">
        <f t="shared" si="1"/>
        <v>15</v>
      </c>
      <c r="B17">
        <f t="shared" si="0"/>
        <v>45.706669639943492</v>
      </c>
      <c r="D17" s="11" t="str">
        <f>CONCATENATE("  ",ROUND(B198,0),",",ROUND(B199,0),",",ROUND(B200,0),",",ROUND(B201,0),",",ROUND(B202,0),",",ROUND(B203,0),",",ROUND(B204,0),",",ROUND(B205,0),",",ROUND(B206,0),",",ROUND(B207,0),",",ROUND(B208,0),",",ROUND(B209,0),",",ROUND(B210,0),",",ROUND(B211,0),",")</f>
        <v xml:space="preserve">  -126,-126,-126,-125,-125,-124,-123,-122,-122,-121,-120,-118,-117,-116,</v>
      </c>
      <c r="O17" s="10" t="str">
        <f>CONCATENATE("  ",FLOOR(Sheet1!M198,1),",",FLOOR(Sheet1!M199,1),",",FLOOR(Sheet1!M200,1),",",FLOOR(Sheet1!M201,1),",",FLOOR(Sheet1!M202,1),",",FLOOR(Sheet1!M203,1),",",FLOOR(Sheet1!M204,1),",",FLOOR(Sheet1!M205,1),",",FLOOR(Sheet1!M206,1),",",FLOOR(Sheet1!M207,1),",",FLOOR(Sheet1!M208,1),",",FLOOR(Sheet1!M209,1),",",FLOOR(Sheet1!M210,1),",",FLOOR(Sheet1!M211,1),",")</f>
        <v xml:space="preserve">  -126,-125,-125,-124,-124,-123,-123,-122,-122,-121,-120,-119,-117,-116,</v>
      </c>
    </row>
    <row r="18" spans="1:16" ht="15.75" x14ac:dyDescent="0.3">
      <c r="A18">
        <f t="shared" si="1"/>
        <v>16</v>
      </c>
      <c r="B18">
        <f t="shared" si="0"/>
        <v>48.600795910366401</v>
      </c>
      <c r="D18" s="11" t="str">
        <f>CONCATENATE("  ",ROUND(B212,0),",",ROUND(B213,0),",",ROUND(B214,0),",",ROUND(B215,0),",",ROUND(B216,0),",",ROUND(B217,0),",",ROUND(B218,0),",",ROUND(B219,0),",",ROUND(B220,0),",",ROUND(B221,0),",",ROUND(B222,0),",",ROUND(B223,0),",",ROUND(B224,0),",",ROUND(B225,0),",")</f>
        <v xml:space="preserve">  -115,-113,-112,-111,-109,-107,-106,-104,-102,-100,-98,-96,-94,-92,</v>
      </c>
      <c r="O18" s="10" t="str">
        <f>CONCATENATE("  ",FLOOR(Sheet1!M212,1),",",FLOOR(Sheet1!M213,1),",",FLOOR(Sheet1!M214,1),",",FLOOR(Sheet1!M215,1),",",FLOOR(Sheet1!M216,1),",",FLOOR(Sheet1!M217,1),",",FLOOR(Sheet1!M218,1),",",FLOOR(Sheet1!M219,1),",",FLOOR(Sheet1!M220,1),",",FLOOR(Sheet1!M221,1),",",FLOOR(Sheet1!M222,1),",",FLOOR(Sheet1!M223,1),",",FLOOR(Sheet1!M224,1),",",FLOOR(Sheet1!M225,1),",")</f>
        <v xml:space="preserve">  -115,-113,-112,-110,-109,-108,-106,-105,-103,-101,-99,-96,-94,-92,</v>
      </c>
    </row>
    <row r="19" spans="1:16" ht="15.75" x14ac:dyDescent="0.3">
      <c r="A19">
        <f t="shared" si="1"/>
        <v>17</v>
      </c>
      <c r="B19">
        <f t="shared" si="0"/>
        <v>51.465646878633713</v>
      </c>
      <c r="D19" s="11" t="str">
        <f>CONCATENATE("  ",ROUND(B226,0),",",ROUND(B227,0),",",ROUND(B228,0),",",ROUND(B229,0),",",ROUND(B230,0),",",ROUND(B231,0),",",ROUND(B232,0),",",ROUND(B233,0),",",ROUND(B234,0),",",ROUND(B235,0),",",ROUND(B236,0),",",ROUND(B237,0),",",ROUND(B238,0),",",ROUND(B239,0),",")</f>
        <v xml:space="preserve">  -90,-88,-85,-83,-81,-78,-76,-73,-71,-68,-65,-63,-60,-57,</v>
      </c>
      <c r="O19" s="10" t="str">
        <f>CONCATENATE("  ",FLOOR(Sheet1!M226,1),",",FLOOR(Sheet1!M227,1),",",FLOOR(Sheet1!M228,1),",",FLOOR(Sheet1!M229,1),",",FLOOR(Sheet1!M230,1),",",FLOOR(Sheet1!M231,1),",",FLOOR(Sheet1!M232,1),",",FLOOR(Sheet1!M233,1),",",FLOOR(Sheet1!M234,1),",",FLOOR(Sheet1!M235,1),",",FLOOR(Sheet1!M236,1),",",FLOOR(Sheet1!M237,1),",",FLOOR(Sheet1!M238,1),",",FLOOR(Sheet1!M239,1),",")</f>
        <v xml:space="preserve">  -89,-87,-85,-82,-80,-78,-75,-73,-70,-67,-64,-62,-59,-56,</v>
      </c>
    </row>
    <row r="20" spans="1:16" ht="15.75" x14ac:dyDescent="0.3">
      <c r="A20">
        <f t="shared" si="1"/>
        <v>18</v>
      </c>
      <c r="B20">
        <f t="shared" si="0"/>
        <v>54.299496865645821</v>
      </c>
      <c r="D20" s="11" t="str">
        <f>CONCATENATE("  ",ROUND(B240,0),",",ROUND(B241,0),",",ROUND(B242,0),",",ROUND(B243,0),",",ROUND(B244,0),",",ROUND(B245,0),",",ROUND(B246,0),",",ROUND(B247,0),",",ROUND(B248,0),",",ROUND(B249,0),",",ROUND(B250,0),",",ROUND(B251,0),",",ROUND(B252,0),",",ROUND(B253,0),",")</f>
        <v xml:space="preserve">  -54,-51,-49,-46,-43,-40,-37,-34,-31,-28,-25,-22,-19,-16,</v>
      </c>
      <c r="O20" s="10" t="str">
        <f>CONCATENATE("  ",FLOOR(Sheet1!M240,1),",",FLOOR(Sheet1!M241,1),",",FLOOR(Sheet1!M242,1),",",FLOOR(Sheet1!M243,1),",",FLOOR(Sheet1!M244,1),",",FLOOR(Sheet1!M245,1),",",FLOOR(Sheet1!M246,1),",",FLOOR(Sheet1!M247,1),",",FLOOR(Sheet1!M248,1),",",FLOOR(Sheet1!M249,1),",",FLOOR(Sheet1!M250,1),",",FLOOR(Sheet1!M251,1),",",FLOOR(Sheet1!M252,1),",",FLOOR(Sheet1!M253,1),",")</f>
        <v xml:space="preserve">  -53,-51,-48,-45,-42,-39,-36,-33,-30,-26,-23,-20,-17,-13,</v>
      </c>
    </row>
    <row r="21" spans="1:16" ht="15.75" x14ac:dyDescent="0.3">
      <c r="A21">
        <f t="shared" si="1"/>
        <v>19</v>
      </c>
      <c r="B21">
        <f t="shared" si="0"/>
        <v>57.100638866135029</v>
      </c>
      <c r="D21" s="11" t="str">
        <f>CONCATENATE("  ",ROUND(B254,0),",",ROUND(B255,0),",",ROUND(B256,0),",",ROUND(B257,0),"};")</f>
        <v xml:space="preserve">  -12,-9,-6,-3};</v>
      </c>
      <c r="O21" s="10" t="str">
        <f>CONCATENATE("  ",FLOOR(Sheet1!M254,1),",",FLOOR(Sheet1!M255,1),",",FLOOR(Sheet1!M256,1),",",FLOOR(Sheet1!M257,1),"};")</f>
        <v xml:space="preserve">  -10,-7,-4,0};</v>
      </c>
    </row>
    <row r="22" spans="1:16" x14ac:dyDescent="0.25">
      <c r="A22">
        <f t="shared" si="1"/>
        <v>20</v>
      </c>
      <c r="B22">
        <f t="shared" si="0"/>
        <v>59.867385576901704</v>
      </c>
    </row>
    <row r="23" spans="1:16" x14ac:dyDescent="0.25">
      <c r="A23">
        <f t="shared" si="1"/>
        <v>21</v>
      </c>
      <c r="B23">
        <f t="shared" si="0"/>
        <v>62.598070413182576</v>
      </c>
      <c r="D23" t="s">
        <v>26</v>
      </c>
      <c r="E23">
        <v>74</v>
      </c>
      <c r="F23" t="str">
        <f>DEC2HEX(E23,4)</f>
        <v>004A</v>
      </c>
      <c r="O23" t="s">
        <v>18</v>
      </c>
      <c r="P23">
        <v>93</v>
      </c>
    </row>
    <row r="24" spans="1:16" x14ac:dyDescent="0.25">
      <c r="A24">
        <f t="shared" si="1"/>
        <v>22</v>
      </c>
      <c r="B24">
        <f t="shared" si="0"/>
        <v>65.291048512539149</v>
      </c>
      <c r="D24" t="s">
        <v>27</v>
      </c>
      <c r="E24">
        <v>135</v>
      </c>
      <c r="F24" t="str">
        <f>DEC2HEX(E24,4)</f>
        <v>0087</v>
      </c>
      <c r="O24" t="s">
        <v>19</v>
      </c>
      <c r="P24">
        <v>112</v>
      </c>
    </row>
    <row r="25" spans="1:16" x14ac:dyDescent="0.25">
      <c r="A25">
        <f t="shared" si="1"/>
        <v>23</v>
      </c>
      <c r="B25">
        <f t="shared" si="0"/>
        <v>67.944697725661342</v>
      </c>
      <c r="D25" t="s">
        <v>28</v>
      </c>
      <c r="E25">
        <v>45</v>
      </c>
      <c r="F25" t="str">
        <f>DEC2HEX(E25,4)</f>
        <v>002D</v>
      </c>
      <c r="O25" t="s">
        <v>21</v>
      </c>
      <c r="P25">
        <v>41</v>
      </c>
    </row>
    <row r="26" spans="1:16" x14ac:dyDescent="0.25">
      <c r="A26">
        <f t="shared" si="1"/>
        <v>24</v>
      </c>
      <c r="B26">
        <f t="shared" si="0"/>
        <v>70.55741959348947</v>
      </c>
      <c r="D26" t="s">
        <v>29</v>
      </c>
      <c r="E26">
        <v>2</v>
      </c>
      <c r="F26" t="str">
        <f>DEC2HEX(E26,4)</f>
        <v>0002</v>
      </c>
      <c r="O26" t="s">
        <v>20</v>
      </c>
      <c r="P26">
        <v>9</v>
      </c>
    </row>
    <row r="27" spans="1:16" x14ac:dyDescent="0.25">
      <c r="A27">
        <f t="shared" si="1"/>
        <v>25</v>
      </c>
      <c r="B27">
        <f t="shared" si="0"/>
        <v>73.127640310066354</v>
      </c>
      <c r="D27" t="s">
        <v>30</v>
      </c>
      <c r="E27">
        <v>0</v>
      </c>
      <c r="F27" t="str">
        <f>DEC2HEX(E27,4)</f>
        <v>0000</v>
      </c>
      <c r="O27" t="s">
        <v>22</v>
      </c>
      <c r="P27">
        <v>1</v>
      </c>
    </row>
    <row r="28" spans="1:16" x14ac:dyDescent="0.25">
      <c r="A28">
        <f t="shared" si="1"/>
        <v>26</v>
      </c>
      <c r="B28">
        <f t="shared" si="0"/>
        <v>75.653811670539042</v>
      </c>
      <c r="D28" t="s">
        <v>31</v>
      </c>
      <c r="E28">
        <v>0</v>
      </c>
      <c r="F28" t="str">
        <f>DEC2HEX(E28,4)</f>
        <v>0000</v>
      </c>
      <c r="O28" t="s">
        <v>23</v>
      </c>
      <c r="P28">
        <v>0</v>
      </c>
    </row>
    <row r="29" spans="1:16" x14ac:dyDescent="0.25">
      <c r="A29">
        <f t="shared" si="1"/>
        <v>27</v>
      </c>
      <c r="B29">
        <f t="shared" si="0"/>
        <v>78.134412003739612</v>
      </c>
    </row>
    <row r="30" spans="1:16" ht="15.75" x14ac:dyDescent="0.25">
      <c r="A30">
        <f t="shared" si="1"/>
        <v>28</v>
      </c>
      <c r="B30">
        <f t="shared" si="0"/>
        <v>80.567947088782972</v>
      </c>
      <c r="D30" s="11" t="str">
        <f>CONCATENATE("Expected DCD ",ROUND(B2,0),",",ROUND(B3,0),",",ROUND(B4,0),",",ROUND(B5,0),",",ROUND(B6,0),",",ROUND(B7,0),",",ROUND(B8,0),",",ROUND(B9,0),",",ROUND(B10,0),",",ROUND(B11,0),",",ROUND(B12,0),",",ROUND(B13,0),",",ROUND(B14,0),",",ROUND(B15,0))</f>
        <v>Expected DCD 0,3,6,9,12,16,19,22,25,28,31,34,37,40</v>
      </c>
    </row>
    <row r="31" spans="1:16" ht="15.75" x14ac:dyDescent="0.25">
      <c r="A31">
        <f t="shared" si="1"/>
        <v>29</v>
      </c>
      <c r="B31">
        <f t="shared" si="0"/>
        <v>82.952951055129645</v>
      </c>
      <c r="D31" s="11" t="str">
        <f>CONCATENATE("         DCD ",ROUND(B16,0),",",ROUND(B17,0),",",ROUND(B18,0),",",ROUND(B19,0),",",ROUND(B20,0),",",ROUND(B21,0),",",ROUND(B22,0),",",ROUND(B23,0),",",ROUND(B24,0),",",ROUND(B25,0),",",ROUND(B26,0),",",ROUND(B27,0),",",ROUND(B28,0),",",ROUND(B29,0))</f>
        <v xml:space="preserve">         DCD 43,46,49,51,54,57,60,63,65,68,71,73,76,78</v>
      </c>
    </row>
    <row r="32" spans="1:16" ht="15.75" x14ac:dyDescent="0.25">
      <c r="A32">
        <f t="shared" si="1"/>
        <v>30</v>
      </c>
      <c r="B32">
        <f t="shared" si="0"/>
        <v>85.287987265571331</v>
      </c>
      <c r="D32" s="11" t="str">
        <f>CONCATENATE("         DCD ",ROUND(B30,0),",",ROUND(B31,0),",",ROUND(B32,0),",",ROUND(B33,0),",",ROUND(B34,0),",",ROUND(B35,0),",",ROUND(B36,0),",",ROUND(B37,0),",",ROUND(B38,0),",",ROUND(B39,0),",",ROUND(B40,0),",",ROUND(B41,0),",",ROUND(B42,0),",",ROUND(B43,0))</f>
        <v xml:space="preserve">         DCD 81,83,85,88,90,92,94,96,98,100,102,104,106,107</v>
      </c>
    </row>
    <row r="33" spans="1:4" ht="15.75" x14ac:dyDescent="0.25">
      <c r="A33">
        <f t="shared" si="1"/>
        <v>31</v>
      </c>
      <c r="B33">
        <f t="shared" si="0"/>
        <v>87.571649181607484</v>
      </c>
      <c r="D33" s="11" t="str">
        <f>CONCATENATE("         DCD ",ROUND(B44,0),",",ROUND(B45,0),",",ROUND(B46,0),",",ROUND(B47,0),",",ROUND(B48,0),",",ROUND(B49,0),",",ROUND(B50,0),",",ROUND(B51,0),",",ROUND(B52,0),",",ROUND(B53,0),",",ROUND(B54,0),",",ROUND(B55,0),",",ROUND(B56,0),",",ROUND(B57,0))</f>
        <v xml:space="preserve">         DCD 109,111,112,113,115,116,117,118,120,121,122,122,123,124</v>
      </c>
    </row>
    <row r="34" spans="1:4" ht="15.75" x14ac:dyDescent="0.25">
      <c r="A34">
        <f t="shared" si="1"/>
        <v>32</v>
      </c>
      <c r="B34">
        <f t="shared" si="0"/>
        <v>89.802561210691522</v>
      </c>
      <c r="D34" s="11" t="str">
        <f>CONCATENATE("         DCD ",ROUND(B58,0),",",ROUND(B59,0),",",ROUND(B60,0),",",ROUND(B61,0),",",ROUND(B62,0),",",ROUND(B63,0),",",ROUND(B64,0),",",ROUND(B65,0),",",ROUND(B66,0),",",ROUND(B67,0),",",ROUND(B68,0),",",ROUND(B69,0),",",ROUND(B70,0),",",ROUND(B71,0))</f>
        <v xml:space="preserve">         DCD 125,125,126,126,126,127,127,127,127,127,127,127,126,126</v>
      </c>
    </row>
    <row r="35" spans="1:4" ht="15.75" x14ac:dyDescent="0.25">
      <c r="A35">
        <f t="shared" si="1"/>
        <v>33</v>
      </c>
      <c r="B35">
        <f t="shared" si="0"/>
        <v>91.979379534836298</v>
      </c>
      <c r="D35" s="11" t="str">
        <f>CONCATENATE("         DCD ",ROUND(B72,0),",",ROUND(B73,0),",",ROUND(B74,0),",",ROUND(B75,0),",",ROUND(B76,0),",",ROUND(B77,0),",",ROUND(B78,0),",",ROUND(B79,0),",",ROUND(B80,0),",",ROUND(B81,0),",",ROUND(B82,0),",",ROUND(B83,0),",",ROUND(B84,0),",",ROUND(B85,0))</f>
        <v xml:space="preserve">         DCD 126,125,125,124,123,122,122,121,120,118,117,116,115,113</v>
      </c>
    </row>
    <row r="36" spans="1:4" ht="15.75" x14ac:dyDescent="0.25">
      <c r="A36">
        <f t="shared" si="1"/>
        <v>34</v>
      </c>
      <c r="B36">
        <f t="shared" si="0"/>
        <v>94.100792920079812</v>
      </c>
      <c r="D36" s="11" t="str">
        <f>CONCATENATE("         DCD ",ROUND(B86,0),",",ROUND(B87,0),",",ROUND(B88,0),",",ROUND(B89,0),",",ROUND(B90,0),",",ROUND(B91,0),",",ROUND(B92,0),",",ROUND(B93,0),",",ROUND(B94,0),",",ROUND(B95,0),",",ROUND(B96,0),",",ROUND(B97,0),",",ROUND(B98,0),",",ROUND(B99,0))</f>
        <v xml:space="preserve">         DCD 112,111,109,107,106,104,102,100,98,96,94,92,90,88</v>
      </c>
    </row>
    <row r="37" spans="1:4" ht="15.75" x14ac:dyDescent="0.25">
      <c r="A37">
        <f t="shared" si="1"/>
        <v>35</v>
      </c>
      <c r="B37">
        <f t="shared" si="0"/>
        <v>96.165523506323524</v>
      </c>
      <c r="D37" s="11" t="str">
        <f>CONCATENATE("         DCD ",ROUND(B100,0),",",ROUND(B101,0),",",ROUND(B102,0),",",ROUND(B103,0),",",ROUND(B104,0),",",ROUND(B105,0),",",ROUND(B106,0),",",ROUND(B107,0),",",ROUND(B108,0),",",ROUND(B109,0),",",ROUND(B110,0),",",ROUND(B111,0),",",ROUND(B112,0),",",ROUND(B113,0))</f>
        <v xml:space="preserve">         DCD 85,83,81,78,76,73,71,68,65,63,60,57,54,51</v>
      </c>
    </row>
    <row r="38" spans="1:4" ht="15.75" x14ac:dyDescent="0.25">
      <c r="A38">
        <f t="shared" si="1"/>
        <v>36</v>
      </c>
      <c r="B38">
        <f t="shared" si="0"/>
        <v>98.172327577067591</v>
      </c>
      <c r="D38" s="11" t="str">
        <f>CONCATENATE("         DCD ",ROUND(B114,0),",",ROUND(B115,0),",",ROUND(B116,0),",",ROUND(B117,0),",",ROUND(B118,0),",",ROUND(B119,0),",",ROUND(B120,0),",",ROUND(B121,0),",",ROUND(B122,0),",",ROUND(B123,0),",",ROUND(B124,0),",",ROUND(B125,0),",",ROUND(B126,0),",",ROUND(B127,0))</f>
        <v xml:space="preserve">         DCD 49,46,43,40,37,34,31,28,25,22,19,16,12,9</v>
      </c>
    </row>
    <row r="39" spans="1:4" ht="15.75" x14ac:dyDescent="0.25">
      <c r="A39">
        <f t="shared" si="1"/>
        <v>37</v>
      </c>
      <c r="B39">
        <f t="shared" si="0"/>
        <v>100.11999630857899</v>
      </c>
      <c r="D39" s="11" t="str">
        <f>CONCATENATE("         DCD ",ROUND(B128,0),",",ROUND(B129,0),",",ROUND(B130,0),",",ROUND(B131,0),",",ROUND(B132,0),",",ROUND(B133,0),",",ROUND(B134,0),",",ROUND(B135,0),",",ROUND(B136,0),",",ROUND(B137,0),",",ROUND(B138,0),",",ROUND(B139,0),",",ROUND(B140,0),",",ROUND(B141,0))</f>
        <v xml:space="preserve">         DCD 6,3,0,-3,-6,-9,-12,-16,-19,-22,-25,-28,-31,-34</v>
      </c>
    </row>
    <row r="40" spans="1:4" ht="15.75" x14ac:dyDescent="0.25">
      <c r="A40">
        <f t="shared" si="1"/>
        <v>38</v>
      </c>
      <c r="B40">
        <f t="shared" si="0"/>
        <v>102.0073564980419</v>
      </c>
      <c r="D40" s="11" t="str">
        <f>CONCATENATE("         DCD ",ROUND(B142,0),",",ROUND(B143,0),",",ROUND(B144,0),",",ROUND(B145,0),",",ROUND(B146,0),",",ROUND(B147,0),",",ROUND(B148,0),",",ROUND(B149,0),",",ROUND(B150,0),",",ROUND(B151,0),",",ROUND(B152,0),",",ROUND(B153,0),",",ROUND(B154,0),",",ROUND(B155,0))</f>
        <v xml:space="preserve">         DCD -37,-40,-43,-46,-49,-51,-54,-57,-60,-63,-65,-68,-71,-73</v>
      </c>
    </row>
    <row r="41" spans="1:4" ht="15.75" x14ac:dyDescent="0.25">
      <c r="A41">
        <f t="shared" si="1"/>
        <v>39</v>
      </c>
      <c r="B41">
        <f t="shared" si="0"/>
        <v>103.83327127025113</v>
      </c>
      <c r="D41" s="11" t="str">
        <f>CONCATENATE("         DCD ",ROUND(B156,0),",",ROUND(B157,0),",",ROUND(B158,0),",",ROUND(B159,0),",",ROUND(B160,0),",",ROUND(B161,0),",",ROUND(B162,0),",",ROUND(B163,0),",",ROUND(B164,0),",",ROUND(B165,0),",",ROUND(B166,0),",",ROUND(B167,0),",",ROUND(B168,0),",",ROUND(B169,0))</f>
        <v xml:space="preserve">         DCD -76,-78,-81,-83,-85,-88,-90,-92,-94,-96,-98,-100,-102,-104</v>
      </c>
    </row>
    <row r="42" spans="1:4" ht="15.75" x14ac:dyDescent="0.25">
      <c r="A42">
        <f t="shared" si="1"/>
        <v>40</v>
      </c>
      <c r="B42">
        <f t="shared" si="0"/>
        <v>105.59664076242325</v>
      </c>
      <c r="D42" s="11" t="str">
        <f>CONCATENATE("         DCD ",ROUND(B170,0),",",ROUND(B171,0),",",ROUND(B172,0),",",ROUND(B173,0),",",ROUND(B174,0),",",ROUND(B175,0),",",ROUND(B176,0),",",ROUND(B177,0),",",ROUND(B178,0),",",ROUND(B179,0),",",ROUND(B180,0),",",ROUND(B181,0),",",ROUND(B182,0),",",ROUND(B183,0))</f>
        <v xml:space="preserve">         DCD -106,-107,-109,-111,-112,-113,-115,-116,-117,-118,-120,-121,-122,-122</v>
      </c>
    </row>
    <row r="43" spans="1:4" ht="15.75" x14ac:dyDescent="0.25">
      <c r="A43">
        <f t="shared" si="1"/>
        <v>41</v>
      </c>
      <c r="B43">
        <f t="shared" si="0"/>
        <v>107.29640278671279</v>
      </c>
      <c r="D43" s="11" t="str">
        <f>CONCATENATE("         DCD ",ROUND(B184,0),",",ROUND(B185,0),",",ROUND(B186,0),",",ROUND(B187,0),",",ROUND(B188,0),",",ROUND(B189,0),",",ROUND(B190,0),",",ROUND(B191,0),",",ROUND(B192,0),",",ROUND(B193,0),",",ROUND(B194,0),",",ROUND(B195,0),",",ROUND(B196,0),",",ROUND(B197,0))</f>
        <v xml:space="preserve">         DCD -123,-124,-125,-125,-126,-126,-126,-127,-127,-127,-127,-127,-127,-127</v>
      </c>
    </row>
    <row r="44" spans="1:4" ht="15.75" x14ac:dyDescent="0.25">
      <c r="A44">
        <f t="shared" si="1"/>
        <v>42</v>
      </c>
      <c r="B44">
        <f t="shared" si="0"/>
        <v>108.93153347003457</v>
      </c>
      <c r="D44" s="11" t="str">
        <f>CONCATENATE("         DCD ",ROUND(B198,0),",",ROUND(B199,0),",",ROUND(B200,0),",",ROUND(B201,0),",",ROUND(B202,0),",",ROUND(B203,0),",",ROUND(B204,0),",",ROUND(B205,0),",",ROUND(B206,0),",",ROUND(B207,0),",",ROUND(B208,0),",",ROUND(B209,0),",",ROUND(B210,0),",",ROUND(B211,0))</f>
        <v xml:space="preserve">         DCD -126,-126,-126,-125,-125,-124,-123,-122,-122,-121,-120,-118,-117,-116</v>
      </c>
    </row>
    <row r="45" spans="1:4" ht="15.75" x14ac:dyDescent="0.25">
      <c r="A45">
        <f t="shared" si="1"/>
        <v>43</v>
      </c>
      <c r="B45">
        <f t="shared" si="0"/>
        <v>110.50104787080635</v>
      </c>
      <c r="D45" s="11" t="str">
        <f>CONCATENATE("         DCD ",ROUND(B212,0),",",ROUND(B213,0),",",ROUND(B214,0),",",ROUND(B215,0),",",ROUND(B216,0),",",ROUND(B217,0),",",ROUND(B218,0),",",ROUND(B219,0),",",ROUND(B220,0),",",ROUND(B221,0),",",ROUND(B222,0),",",ROUND(B223,0),",",ROUND(B224,0),",",ROUND(B225,0))</f>
        <v xml:space="preserve">         DCD -115,-113,-112,-111,-109,-107,-106,-104,-102,-100,-98,-96,-94,-92</v>
      </c>
    </row>
    <row r="46" spans="1:4" ht="15.75" x14ac:dyDescent="0.25">
      <c r="A46">
        <f t="shared" si="1"/>
        <v>44</v>
      </c>
      <c r="B46">
        <f t="shared" si="0"/>
        <v>112.00400057224108</v>
      </c>
      <c r="D46" s="11" t="str">
        <f>CONCATENATE("         DCD ",ROUND(B226,0),",",ROUND(B227,0),",",ROUND(B228,0),",",ROUND(B229,0),",",ROUND(B230,0),",",ROUND(B231,0),",",ROUND(B232,0),",",ROUND(B233,0),",",ROUND(B234,0),",",ROUND(B235,0),",",ROUND(B236,0),",",ROUND(B237,0),",",ROUND(B238,0),",",ROUND(B239,0))</f>
        <v xml:space="preserve">         DCD -90,-88,-85,-83,-81,-78,-76,-73,-71,-68,-65,-63,-60,-57</v>
      </c>
    </row>
    <row r="47" spans="1:4" ht="15.75" x14ac:dyDescent="0.25">
      <c r="A47">
        <f t="shared" si="1"/>
        <v>45</v>
      </c>
      <c r="B47">
        <f t="shared" si="0"/>
        <v>113.43948625183044</v>
      </c>
      <c r="D47" s="11" t="str">
        <f>CONCATENATE("         DCD ",ROUND(B240,0),",",ROUND(B241,0),",",ROUND(B242,0),",",ROUND(B243,0),",",ROUND(B244,0),",",ROUND(B245,0),",",ROUND(B246,0),",",ROUND(B247,0),",",ROUND(B248,0),",",ROUND(B249,0),",",ROUND(B250,0),",",ROUND(B251,0),",",ROUND(B252,0),",",ROUND(B253,0))</f>
        <v xml:space="preserve">         DCD -54,-51,-49,-46,-43,-40,-37,-34,-31,-28,-25,-22,-19,-16</v>
      </c>
    </row>
    <row r="48" spans="1:4" ht="15.75" x14ac:dyDescent="0.3">
      <c r="A48">
        <f t="shared" si="1"/>
        <v>46</v>
      </c>
      <c r="B48">
        <f t="shared" si="0"/>
        <v>114.8066402266773</v>
      </c>
      <c r="D48" s="6" t="str">
        <f>CONCATENATE("         DCD ",ROUND(B254,0),",",ROUND(B255,0),",",ROUND(B256,0),",",ROUND(B257,0))</f>
        <v xml:space="preserve">         DCD -12,-9,-6,-3</v>
      </c>
    </row>
    <row r="49" spans="1:2" x14ac:dyDescent="0.25">
      <c r="A49">
        <f t="shared" si="1"/>
        <v>47</v>
      </c>
      <c r="B49">
        <f t="shared" si="0"/>
        <v>116.1046389743484</v>
      </c>
    </row>
    <row r="50" spans="1:2" x14ac:dyDescent="0.25">
      <c r="A50">
        <f t="shared" si="1"/>
        <v>48</v>
      </c>
      <c r="B50">
        <f t="shared" si="0"/>
        <v>117.33270062893341</v>
      </c>
    </row>
    <row r="51" spans="1:2" x14ac:dyDescent="0.25">
      <c r="A51">
        <f t="shared" si="1"/>
        <v>49</v>
      </c>
      <c r="B51">
        <f t="shared" si="0"/>
        <v>118.49008545201184</v>
      </c>
    </row>
    <row r="52" spans="1:2" x14ac:dyDescent="0.25">
      <c r="A52">
        <f t="shared" si="1"/>
        <v>50</v>
      </c>
      <c r="B52">
        <f t="shared" si="0"/>
        <v>119.57609627824364</v>
      </c>
    </row>
    <row r="53" spans="1:2" x14ac:dyDescent="0.25">
      <c r="A53">
        <f t="shared" si="1"/>
        <v>51</v>
      </c>
      <c r="B53">
        <f t="shared" si="0"/>
        <v>120.59007893531566</v>
      </c>
    </row>
    <row r="54" spans="1:2" x14ac:dyDescent="0.25">
      <c r="A54">
        <f t="shared" si="1"/>
        <v>52</v>
      </c>
      <c r="B54">
        <f t="shared" si="0"/>
        <v>121.53142263799053</v>
      </c>
    </row>
    <row r="55" spans="1:2" x14ac:dyDescent="0.25">
      <c r="A55">
        <f t="shared" si="1"/>
        <v>53</v>
      </c>
      <c r="B55">
        <f t="shared" si="0"/>
        <v>122.39956035602086</v>
      </c>
    </row>
    <row r="56" spans="1:2" x14ac:dyDescent="0.25">
      <c r="A56">
        <f t="shared" si="1"/>
        <v>54</v>
      </c>
      <c r="B56">
        <f t="shared" si="0"/>
        <v>123.19396915570708</v>
      </c>
    </row>
    <row r="57" spans="1:2" x14ac:dyDescent="0.25">
      <c r="A57">
        <f t="shared" si="1"/>
        <v>55</v>
      </c>
      <c r="B57">
        <f t="shared" si="0"/>
        <v>123.91417051489313</v>
      </c>
    </row>
    <row r="58" spans="1:2" x14ac:dyDescent="0.25">
      <c r="A58">
        <f t="shared" si="1"/>
        <v>56</v>
      </c>
      <c r="B58">
        <f t="shared" si="0"/>
        <v>124.55973061121027</v>
      </c>
    </row>
    <row r="59" spans="1:2" x14ac:dyDescent="0.25">
      <c r="A59">
        <f t="shared" si="1"/>
        <v>57</v>
      </c>
      <c r="B59">
        <f t="shared" si="0"/>
        <v>125.13026058339554</v>
      </c>
    </row>
    <row r="60" spans="1:2" x14ac:dyDescent="0.25">
      <c r="A60">
        <f t="shared" si="1"/>
        <v>58</v>
      </c>
      <c r="B60">
        <f t="shared" si="0"/>
        <v>125.62541676552719</v>
      </c>
    </row>
    <row r="61" spans="1:2" x14ac:dyDescent="0.25">
      <c r="A61">
        <f t="shared" si="1"/>
        <v>59</v>
      </c>
      <c r="B61">
        <f t="shared" si="0"/>
        <v>126.04490089403616</v>
      </c>
    </row>
    <row r="62" spans="1:2" x14ac:dyDescent="0.25">
      <c r="A62">
        <f t="shared" si="1"/>
        <v>60</v>
      </c>
      <c r="B62">
        <f t="shared" si="0"/>
        <v>126.388460287369</v>
      </c>
    </row>
    <row r="63" spans="1:2" x14ac:dyDescent="0.25">
      <c r="A63">
        <f t="shared" si="1"/>
        <v>61</v>
      </c>
      <c r="B63">
        <f t="shared" si="0"/>
        <v>126.65588799819366</v>
      </c>
    </row>
    <row r="64" spans="1:2" x14ac:dyDescent="0.25">
      <c r="A64">
        <f t="shared" si="1"/>
        <v>62</v>
      </c>
      <c r="B64">
        <f t="shared" si="0"/>
        <v>126.8470229380569</v>
      </c>
    </row>
    <row r="65" spans="1:2" x14ac:dyDescent="0.25">
      <c r="A65">
        <f t="shared" si="1"/>
        <v>63</v>
      </c>
      <c r="B65">
        <f t="shared" si="0"/>
        <v>126.96174997441794</v>
      </c>
    </row>
    <row r="66" spans="1:2" x14ac:dyDescent="0.25">
      <c r="A66">
        <f t="shared" si="1"/>
        <v>64</v>
      </c>
      <c r="B66">
        <f t="shared" si="0"/>
        <v>127</v>
      </c>
    </row>
    <row r="67" spans="1:2" x14ac:dyDescent="0.25">
      <c r="A67">
        <f t="shared" si="1"/>
        <v>65</v>
      </c>
      <c r="B67">
        <f t="shared" ref="B67:B130" si="2">127*SIN(A67*2*PI()/256)</f>
        <v>126.96174997441794</v>
      </c>
    </row>
    <row r="68" spans="1:2" x14ac:dyDescent="0.25">
      <c r="A68">
        <f t="shared" ref="A68:A131" si="3">A67+1</f>
        <v>66</v>
      </c>
      <c r="B68">
        <f t="shared" si="2"/>
        <v>126.8470229380569</v>
      </c>
    </row>
    <row r="69" spans="1:2" x14ac:dyDescent="0.25">
      <c r="A69">
        <f t="shared" si="3"/>
        <v>67</v>
      </c>
      <c r="B69">
        <f t="shared" si="2"/>
        <v>126.65588799819366</v>
      </c>
    </row>
    <row r="70" spans="1:2" x14ac:dyDescent="0.25">
      <c r="A70">
        <f t="shared" si="3"/>
        <v>68</v>
      </c>
      <c r="B70">
        <f t="shared" si="2"/>
        <v>126.38846028736901</v>
      </c>
    </row>
    <row r="71" spans="1:2" x14ac:dyDescent="0.25">
      <c r="A71">
        <f t="shared" si="3"/>
        <v>69</v>
      </c>
      <c r="B71">
        <f t="shared" si="2"/>
        <v>126.04490089403616</v>
      </c>
    </row>
    <row r="72" spans="1:2" x14ac:dyDescent="0.25">
      <c r="A72">
        <f t="shared" si="3"/>
        <v>70</v>
      </c>
      <c r="B72">
        <f t="shared" si="2"/>
        <v>125.62541676552719</v>
      </c>
    </row>
    <row r="73" spans="1:2" x14ac:dyDescent="0.25">
      <c r="A73">
        <f t="shared" si="3"/>
        <v>71</v>
      </c>
      <c r="B73">
        <f t="shared" si="2"/>
        <v>125.13026058339554</v>
      </c>
    </row>
    <row r="74" spans="1:2" x14ac:dyDescent="0.25">
      <c r="A74">
        <f t="shared" si="3"/>
        <v>72</v>
      </c>
      <c r="B74">
        <f t="shared" si="2"/>
        <v>124.55973061121027</v>
      </c>
    </row>
    <row r="75" spans="1:2" x14ac:dyDescent="0.25">
      <c r="A75">
        <f t="shared" si="3"/>
        <v>73</v>
      </c>
      <c r="B75">
        <f t="shared" si="2"/>
        <v>123.91417051489313</v>
      </c>
    </row>
    <row r="76" spans="1:2" x14ac:dyDescent="0.25">
      <c r="A76">
        <f t="shared" si="3"/>
        <v>74</v>
      </c>
      <c r="B76">
        <f t="shared" si="2"/>
        <v>123.19396915570708</v>
      </c>
    </row>
    <row r="77" spans="1:2" x14ac:dyDescent="0.25">
      <c r="A77">
        <f t="shared" si="3"/>
        <v>75</v>
      </c>
      <c r="B77">
        <f t="shared" si="2"/>
        <v>122.39956035602086</v>
      </c>
    </row>
    <row r="78" spans="1:2" x14ac:dyDescent="0.25">
      <c r="A78">
        <f t="shared" si="3"/>
        <v>76</v>
      </c>
      <c r="B78">
        <f t="shared" si="2"/>
        <v>121.53142263799053</v>
      </c>
    </row>
    <row r="79" spans="1:2" x14ac:dyDescent="0.25">
      <c r="A79">
        <f t="shared" si="3"/>
        <v>77</v>
      </c>
      <c r="B79">
        <f t="shared" si="2"/>
        <v>120.59007893531566</v>
      </c>
    </row>
    <row r="80" spans="1:2" x14ac:dyDescent="0.25">
      <c r="A80">
        <f t="shared" si="3"/>
        <v>78</v>
      </c>
      <c r="B80">
        <f t="shared" si="2"/>
        <v>119.57609627824364</v>
      </c>
    </row>
    <row r="81" spans="1:2" x14ac:dyDescent="0.25">
      <c r="A81">
        <f t="shared" si="3"/>
        <v>79</v>
      </c>
      <c r="B81">
        <f t="shared" si="2"/>
        <v>118.49008545201184</v>
      </c>
    </row>
    <row r="82" spans="1:2" x14ac:dyDescent="0.25">
      <c r="A82">
        <f t="shared" si="3"/>
        <v>80</v>
      </c>
      <c r="B82">
        <f t="shared" si="2"/>
        <v>117.33270062893341</v>
      </c>
    </row>
    <row r="83" spans="1:2" x14ac:dyDescent="0.25">
      <c r="A83">
        <f t="shared" si="3"/>
        <v>81</v>
      </c>
      <c r="B83">
        <f t="shared" si="2"/>
        <v>116.1046389743484</v>
      </c>
    </row>
    <row r="84" spans="1:2" x14ac:dyDescent="0.25">
      <c r="A84">
        <f t="shared" si="3"/>
        <v>82</v>
      </c>
      <c r="B84">
        <f t="shared" si="2"/>
        <v>114.80664022667732</v>
      </c>
    </row>
    <row r="85" spans="1:2" x14ac:dyDescent="0.25">
      <c r="A85">
        <f t="shared" si="3"/>
        <v>83</v>
      </c>
      <c r="B85">
        <f t="shared" si="2"/>
        <v>113.43948625183043</v>
      </c>
    </row>
    <row r="86" spans="1:2" x14ac:dyDescent="0.25">
      <c r="A86">
        <f t="shared" si="3"/>
        <v>84</v>
      </c>
      <c r="B86">
        <f t="shared" si="2"/>
        <v>112.0040005722411</v>
      </c>
    </row>
    <row r="87" spans="1:2" x14ac:dyDescent="0.25">
      <c r="A87">
        <f t="shared" si="3"/>
        <v>85</v>
      </c>
      <c r="B87">
        <f t="shared" si="2"/>
        <v>110.50104787080636</v>
      </c>
    </row>
    <row r="88" spans="1:2" x14ac:dyDescent="0.25">
      <c r="A88">
        <f t="shared" si="3"/>
        <v>86</v>
      </c>
      <c r="B88">
        <f t="shared" si="2"/>
        <v>108.93153347003457</v>
      </c>
    </row>
    <row r="89" spans="1:2" x14ac:dyDescent="0.25">
      <c r="A89">
        <f t="shared" si="3"/>
        <v>87</v>
      </c>
      <c r="B89">
        <f t="shared" si="2"/>
        <v>107.29640278671282</v>
      </c>
    </row>
    <row r="90" spans="1:2" x14ac:dyDescent="0.25">
      <c r="A90">
        <f t="shared" si="3"/>
        <v>88</v>
      </c>
      <c r="B90">
        <f t="shared" si="2"/>
        <v>105.59664076242328</v>
      </c>
    </row>
    <row r="91" spans="1:2" x14ac:dyDescent="0.25">
      <c r="A91">
        <f t="shared" si="3"/>
        <v>89</v>
      </c>
      <c r="B91">
        <f t="shared" si="2"/>
        <v>103.83327127025113</v>
      </c>
    </row>
    <row r="92" spans="1:2" x14ac:dyDescent="0.25">
      <c r="A92">
        <f t="shared" si="3"/>
        <v>90</v>
      </c>
      <c r="B92">
        <f t="shared" si="2"/>
        <v>102.0073564980419</v>
      </c>
    </row>
    <row r="93" spans="1:2" x14ac:dyDescent="0.25">
      <c r="A93">
        <f t="shared" si="3"/>
        <v>91</v>
      </c>
      <c r="B93">
        <f t="shared" si="2"/>
        <v>100.119996308579</v>
      </c>
    </row>
    <row r="94" spans="1:2" x14ac:dyDescent="0.25">
      <c r="A94">
        <f t="shared" si="3"/>
        <v>92</v>
      </c>
      <c r="B94">
        <f t="shared" si="2"/>
        <v>98.172327577067605</v>
      </c>
    </row>
    <row r="95" spans="1:2" x14ac:dyDescent="0.25">
      <c r="A95">
        <f t="shared" si="3"/>
        <v>93</v>
      </c>
      <c r="B95">
        <f t="shared" si="2"/>
        <v>96.165523506323552</v>
      </c>
    </row>
    <row r="96" spans="1:2" x14ac:dyDescent="0.25">
      <c r="A96">
        <f t="shared" si="3"/>
        <v>94</v>
      </c>
      <c r="B96">
        <f t="shared" si="2"/>
        <v>94.100792920079797</v>
      </c>
    </row>
    <row r="97" spans="1:2" x14ac:dyDescent="0.25">
      <c r="A97">
        <f t="shared" si="3"/>
        <v>95</v>
      </c>
      <c r="B97">
        <f t="shared" si="2"/>
        <v>91.979379534836298</v>
      </c>
    </row>
    <row r="98" spans="1:2" x14ac:dyDescent="0.25">
      <c r="A98">
        <f t="shared" si="3"/>
        <v>96</v>
      </c>
      <c r="B98">
        <f t="shared" si="2"/>
        <v>89.802561210691536</v>
      </c>
    </row>
    <row r="99" spans="1:2" x14ac:dyDescent="0.25">
      <c r="A99">
        <f t="shared" si="3"/>
        <v>97</v>
      </c>
      <c r="B99">
        <f t="shared" si="2"/>
        <v>87.571649181607512</v>
      </c>
    </row>
    <row r="100" spans="1:2" x14ac:dyDescent="0.25">
      <c r="A100">
        <f t="shared" si="3"/>
        <v>98</v>
      </c>
      <c r="B100">
        <f t="shared" si="2"/>
        <v>85.28798726557136</v>
      </c>
    </row>
    <row r="101" spans="1:2" x14ac:dyDescent="0.25">
      <c r="A101">
        <f t="shared" si="3"/>
        <v>99</v>
      </c>
      <c r="B101">
        <f t="shared" si="2"/>
        <v>82.952951055129631</v>
      </c>
    </row>
    <row r="102" spans="1:2" x14ac:dyDescent="0.25">
      <c r="A102">
        <f t="shared" si="3"/>
        <v>100</v>
      </c>
      <c r="B102">
        <f t="shared" si="2"/>
        <v>80.567947088782972</v>
      </c>
    </row>
    <row r="103" spans="1:2" x14ac:dyDescent="0.25">
      <c r="A103">
        <f t="shared" si="3"/>
        <v>101</v>
      </c>
      <c r="B103">
        <f t="shared" si="2"/>
        <v>78.134412003739627</v>
      </c>
    </row>
    <row r="104" spans="1:2" x14ac:dyDescent="0.25">
      <c r="A104">
        <f t="shared" si="3"/>
        <v>102</v>
      </c>
      <c r="B104">
        <f t="shared" si="2"/>
        <v>75.653811670539056</v>
      </c>
    </row>
    <row r="105" spans="1:2" x14ac:dyDescent="0.25">
      <c r="A105">
        <f t="shared" si="3"/>
        <v>103</v>
      </c>
      <c r="B105">
        <f t="shared" si="2"/>
        <v>73.127640310066369</v>
      </c>
    </row>
    <row r="106" spans="1:2" x14ac:dyDescent="0.25">
      <c r="A106">
        <f t="shared" si="3"/>
        <v>104</v>
      </c>
      <c r="B106">
        <f t="shared" si="2"/>
        <v>70.55741959348947</v>
      </c>
    </row>
    <row r="107" spans="1:2" x14ac:dyDescent="0.25">
      <c r="A107">
        <f t="shared" si="3"/>
        <v>105</v>
      </c>
      <c r="B107">
        <f t="shared" si="2"/>
        <v>67.944697725661342</v>
      </c>
    </row>
    <row r="108" spans="1:2" x14ac:dyDescent="0.25">
      <c r="A108">
        <f t="shared" si="3"/>
        <v>106</v>
      </c>
      <c r="B108">
        <f t="shared" si="2"/>
        <v>65.291048512539163</v>
      </c>
    </row>
    <row r="109" spans="1:2" x14ac:dyDescent="0.25">
      <c r="A109">
        <f t="shared" si="3"/>
        <v>107</v>
      </c>
      <c r="B109">
        <f t="shared" si="2"/>
        <v>62.59807041318259</v>
      </c>
    </row>
    <row r="110" spans="1:2" x14ac:dyDescent="0.25">
      <c r="A110">
        <f t="shared" si="3"/>
        <v>108</v>
      </c>
      <c r="B110">
        <f t="shared" si="2"/>
        <v>59.867385576901732</v>
      </c>
    </row>
    <row r="111" spans="1:2" x14ac:dyDescent="0.25">
      <c r="A111">
        <f t="shared" si="3"/>
        <v>109</v>
      </c>
      <c r="B111">
        <f t="shared" si="2"/>
        <v>57.100638866135071</v>
      </c>
    </row>
    <row r="112" spans="1:2" x14ac:dyDescent="0.25">
      <c r="A112">
        <f t="shared" si="3"/>
        <v>110</v>
      </c>
      <c r="B112">
        <f t="shared" si="2"/>
        <v>54.299496865645821</v>
      </c>
    </row>
    <row r="113" spans="1:2" x14ac:dyDescent="0.25">
      <c r="A113">
        <f t="shared" si="3"/>
        <v>111</v>
      </c>
      <c r="B113">
        <f t="shared" si="2"/>
        <v>51.46564687863372</v>
      </c>
    </row>
    <row r="114" spans="1:2" x14ac:dyDescent="0.25">
      <c r="A114">
        <f t="shared" si="3"/>
        <v>112</v>
      </c>
      <c r="B114">
        <f t="shared" si="2"/>
        <v>48.600795910366415</v>
      </c>
    </row>
    <row r="115" spans="1:2" x14ac:dyDescent="0.25">
      <c r="A115">
        <f t="shared" si="3"/>
        <v>113</v>
      </c>
      <c r="B115">
        <f t="shared" si="2"/>
        <v>45.70666963994352</v>
      </c>
    </row>
    <row r="116" spans="1:2" x14ac:dyDescent="0.25">
      <c r="A116">
        <f t="shared" si="3"/>
        <v>114</v>
      </c>
      <c r="B116">
        <f t="shared" si="2"/>
        <v>42.78501138081198</v>
      </c>
    </row>
    <row r="117" spans="1:2" x14ac:dyDescent="0.25">
      <c r="A117">
        <f t="shared" si="3"/>
        <v>115</v>
      </c>
      <c r="B117">
        <f t="shared" si="2"/>
        <v>39.837581030659209</v>
      </c>
    </row>
    <row r="118" spans="1:2" x14ac:dyDescent="0.25">
      <c r="A118">
        <f t="shared" si="3"/>
        <v>116</v>
      </c>
      <c r="B118">
        <f t="shared" si="2"/>
        <v>36.866154011316723</v>
      </c>
    </row>
    <row r="119" spans="1:2" x14ac:dyDescent="0.25">
      <c r="A119">
        <f t="shared" si="3"/>
        <v>117</v>
      </c>
      <c r="B119">
        <f t="shared" si="2"/>
        <v>33.872520199312106</v>
      </c>
    </row>
    <row r="120" spans="1:2" x14ac:dyDescent="0.25">
      <c r="A120">
        <f t="shared" si="3"/>
        <v>118</v>
      </c>
      <c r="B120">
        <f t="shared" si="2"/>
        <v>30.858482847714537</v>
      </c>
    </row>
    <row r="121" spans="1:2" x14ac:dyDescent="0.25">
      <c r="A121">
        <f t="shared" si="3"/>
        <v>119</v>
      </c>
      <c r="B121">
        <f t="shared" si="2"/>
        <v>27.825857499922495</v>
      </c>
    </row>
    <row r="122" spans="1:2" x14ac:dyDescent="0.25">
      <c r="A122">
        <f t="shared" si="3"/>
        <v>120</v>
      </c>
      <c r="B122">
        <f t="shared" si="2"/>
        <v>24.776470896048334</v>
      </c>
    </row>
    <row r="123" spans="1:2" x14ac:dyDescent="0.25">
      <c r="A123">
        <f t="shared" si="3"/>
        <v>121</v>
      </c>
      <c r="B123">
        <f t="shared" si="2"/>
        <v>21.712159872558253</v>
      </c>
    </row>
    <row r="124" spans="1:2" x14ac:dyDescent="0.25">
      <c r="A124">
        <f t="shared" si="3"/>
        <v>122</v>
      </c>
      <c r="B124">
        <f t="shared" si="2"/>
        <v>18.634770255830951</v>
      </c>
    </row>
    <row r="125" spans="1:2" x14ac:dyDescent="0.25">
      <c r="A125">
        <f t="shared" si="3"/>
        <v>123</v>
      </c>
      <c r="B125">
        <f t="shared" si="2"/>
        <v>15.546155750300477</v>
      </c>
    </row>
    <row r="126" spans="1:2" x14ac:dyDescent="0.25">
      <c r="A126">
        <f t="shared" si="3"/>
        <v>124</v>
      </c>
      <c r="B126">
        <f t="shared" si="2"/>
        <v>12.448176821854226</v>
      </c>
    </row>
    <row r="127" spans="1:2" x14ac:dyDescent="0.25">
      <c r="A127">
        <f t="shared" si="3"/>
        <v>125</v>
      </c>
      <c r="B127">
        <f t="shared" si="2"/>
        <v>9.3426995771578021</v>
      </c>
    </row>
    <row r="128" spans="1:2" x14ac:dyDescent="0.25">
      <c r="A128">
        <f t="shared" si="3"/>
        <v>126</v>
      </c>
      <c r="B128">
        <f t="shared" si="2"/>
        <v>6.2315946395820818</v>
      </c>
    </row>
    <row r="129" spans="1:2" x14ac:dyDescent="0.25">
      <c r="A129">
        <f t="shared" si="3"/>
        <v>127</v>
      </c>
      <c r="B129">
        <f t="shared" si="2"/>
        <v>3.1167360224098655</v>
      </c>
    </row>
    <row r="130" spans="1:2" x14ac:dyDescent="0.25">
      <c r="A130">
        <f t="shared" si="3"/>
        <v>128</v>
      </c>
      <c r="B130">
        <f t="shared" si="2"/>
        <v>1.5559385377339474E-14</v>
      </c>
    </row>
    <row r="131" spans="1:2" x14ac:dyDescent="0.25">
      <c r="A131">
        <f t="shared" si="3"/>
        <v>129</v>
      </c>
      <c r="B131">
        <f t="shared" ref="B131:B194" si="4">127*SIN(A131*2*PI()/256)</f>
        <v>-3.1167360224098339</v>
      </c>
    </row>
    <row r="132" spans="1:2" x14ac:dyDescent="0.25">
      <c r="A132">
        <f t="shared" ref="A132:A195" si="5">A131+1</f>
        <v>130</v>
      </c>
      <c r="B132">
        <f t="shared" si="4"/>
        <v>-6.2315946395820507</v>
      </c>
    </row>
    <row r="133" spans="1:2" x14ac:dyDescent="0.25">
      <c r="A133">
        <f t="shared" si="5"/>
        <v>131</v>
      </c>
      <c r="B133">
        <f t="shared" si="4"/>
        <v>-9.3426995771577719</v>
      </c>
    </row>
    <row r="134" spans="1:2" x14ac:dyDescent="0.25">
      <c r="A134">
        <f t="shared" si="5"/>
        <v>132</v>
      </c>
      <c r="B134">
        <f t="shared" si="4"/>
        <v>-12.448176821854195</v>
      </c>
    </row>
    <row r="135" spans="1:2" x14ac:dyDescent="0.25">
      <c r="A135">
        <f t="shared" si="5"/>
        <v>133</v>
      </c>
      <c r="B135">
        <f t="shared" si="4"/>
        <v>-15.546155750300445</v>
      </c>
    </row>
    <row r="136" spans="1:2" x14ac:dyDescent="0.25">
      <c r="A136">
        <f t="shared" si="5"/>
        <v>134</v>
      </c>
      <c r="B136">
        <f t="shared" si="4"/>
        <v>-18.634770255830922</v>
      </c>
    </row>
    <row r="137" spans="1:2" x14ac:dyDescent="0.25">
      <c r="A137">
        <f t="shared" si="5"/>
        <v>135</v>
      </c>
      <c r="B137">
        <f t="shared" si="4"/>
        <v>-21.712159872558225</v>
      </c>
    </row>
    <row r="138" spans="1:2" x14ac:dyDescent="0.25">
      <c r="A138">
        <f t="shared" si="5"/>
        <v>136</v>
      </c>
      <c r="B138">
        <f t="shared" si="4"/>
        <v>-24.776470896048302</v>
      </c>
    </row>
    <row r="139" spans="1:2" x14ac:dyDescent="0.25">
      <c r="A139">
        <f t="shared" si="5"/>
        <v>137</v>
      </c>
      <c r="B139">
        <f t="shared" si="4"/>
        <v>-27.825857499922463</v>
      </c>
    </row>
    <row r="140" spans="1:2" x14ac:dyDescent="0.25">
      <c r="A140">
        <f t="shared" si="5"/>
        <v>138</v>
      </c>
      <c r="B140">
        <f t="shared" si="4"/>
        <v>-30.858482847714505</v>
      </c>
    </row>
    <row r="141" spans="1:2" x14ac:dyDescent="0.25">
      <c r="A141">
        <f t="shared" si="5"/>
        <v>139</v>
      </c>
      <c r="B141">
        <f t="shared" si="4"/>
        <v>-33.872520199312078</v>
      </c>
    </row>
    <row r="142" spans="1:2" x14ac:dyDescent="0.25">
      <c r="A142">
        <f t="shared" si="5"/>
        <v>140</v>
      </c>
      <c r="B142">
        <f t="shared" si="4"/>
        <v>-36.866154011316688</v>
      </c>
    </row>
    <row r="143" spans="1:2" x14ac:dyDescent="0.25">
      <c r="A143">
        <f t="shared" si="5"/>
        <v>141</v>
      </c>
      <c r="B143">
        <f t="shared" si="4"/>
        <v>-39.83758103065918</v>
      </c>
    </row>
    <row r="144" spans="1:2" x14ac:dyDescent="0.25">
      <c r="A144">
        <f t="shared" si="5"/>
        <v>142</v>
      </c>
      <c r="B144">
        <f t="shared" si="4"/>
        <v>-42.785011380811952</v>
      </c>
    </row>
    <row r="145" spans="1:2" x14ac:dyDescent="0.25">
      <c r="A145">
        <f t="shared" si="5"/>
        <v>143</v>
      </c>
      <c r="B145">
        <f t="shared" si="4"/>
        <v>-45.706669639943492</v>
      </c>
    </row>
    <row r="146" spans="1:2" x14ac:dyDescent="0.25">
      <c r="A146">
        <f t="shared" si="5"/>
        <v>144</v>
      </c>
      <c r="B146">
        <f t="shared" si="4"/>
        <v>-48.600795910366386</v>
      </c>
    </row>
    <row r="147" spans="1:2" x14ac:dyDescent="0.25">
      <c r="A147">
        <f t="shared" si="5"/>
        <v>145</v>
      </c>
      <c r="B147">
        <f t="shared" si="4"/>
        <v>-51.465646878633692</v>
      </c>
    </row>
    <row r="148" spans="1:2" x14ac:dyDescent="0.25">
      <c r="A148">
        <f t="shared" si="5"/>
        <v>146</v>
      </c>
      <c r="B148">
        <f t="shared" si="4"/>
        <v>-54.299496865645793</v>
      </c>
    </row>
    <row r="149" spans="1:2" x14ac:dyDescent="0.25">
      <c r="A149">
        <f t="shared" si="5"/>
        <v>147</v>
      </c>
      <c r="B149">
        <f t="shared" si="4"/>
        <v>-57.100638866135043</v>
      </c>
    </row>
    <row r="150" spans="1:2" x14ac:dyDescent="0.25">
      <c r="A150">
        <f t="shared" si="5"/>
        <v>148</v>
      </c>
      <c r="B150">
        <f t="shared" si="4"/>
        <v>-59.867385576901704</v>
      </c>
    </row>
    <row r="151" spans="1:2" x14ac:dyDescent="0.25">
      <c r="A151">
        <f t="shared" si="5"/>
        <v>149</v>
      </c>
      <c r="B151">
        <f t="shared" si="4"/>
        <v>-62.598070413182562</v>
      </c>
    </row>
    <row r="152" spans="1:2" x14ac:dyDescent="0.25">
      <c r="A152">
        <f t="shared" si="5"/>
        <v>150</v>
      </c>
      <c r="B152">
        <f t="shared" si="4"/>
        <v>-65.291048512539135</v>
      </c>
    </row>
    <row r="153" spans="1:2" x14ac:dyDescent="0.25">
      <c r="A153">
        <f t="shared" si="5"/>
        <v>151</v>
      </c>
      <c r="B153">
        <f t="shared" si="4"/>
        <v>-67.944697725661314</v>
      </c>
    </row>
    <row r="154" spans="1:2" x14ac:dyDescent="0.25">
      <c r="A154">
        <f t="shared" si="5"/>
        <v>152</v>
      </c>
      <c r="B154">
        <f t="shared" si="4"/>
        <v>-70.557419593489442</v>
      </c>
    </row>
    <row r="155" spans="1:2" x14ac:dyDescent="0.25">
      <c r="A155">
        <f t="shared" si="5"/>
        <v>153</v>
      </c>
      <c r="B155">
        <f t="shared" si="4"/>
        <v>-73.127640310066354</v>
      </c>
    </row>
    <row r="156" spans="1:2" x14ac:dyDescent="0.25">
      <c r="A156">
        <f t="shared" si="5"/>
        <v>154</v>
      </c>
      <c r="B156">
        <f t="shared" si="4"/>
        <v>-75.653811670539028</v>
      </c>
    </row>
    <row r="157" spans="1:2" x14ac:dyDescent="0.25">
      <c r="A157">
        <f t="shared" si="5"/>
        <v>155</v>
      </c>
      <c r="B157">
        <f t="shared" si="4"/>
        <v>-78.134412003739598</v>
      </c>
    </row>
    <row r="158" spans="1:2" x14ac:dyDescent="0.25">
      <c r="A158">
        <f t="shared" si="5"/>
        <v>156</v>
      </c>
      <c r="B158">
        <f t="shared" si="4"/>
        <v>-80.567947088782944</v>
      </c>
    </row>
    <row r="159" spans="1:2" x14ac:dyDescent="0.25">
      <c r="A159">
        <f t="shared" si="5"/>
        <v>157</v>
      </c>
      <c r="B159">
        <f t="shared" si="4"/>
        <v>-82.952951055129617</v>
      </c>
    </row>
    <row r="160" spans="1:2" x14ac:dyDescent="0.25">
      <c r="A160">
        <f t="shared" si="5"/>
        <v>158</v>
      </c>
      <c r="B160">
        <f t="shared" si="4"/>
        <v>-85.287987265571346</v>
      </c>
    </row>
    <row r="161" spans="1:2" x14ac:dyDescent="0.25">
      <c r="A161">
        <f t="shared" si="5"/>
        <v>159</v>
      </c>
      <c r="B161">
        <f t="shared" si="4"/>
        <v>-87.571649181607484</v>
      </c>
    </row>
    <row r="162" spans="1:2" x14ac:dyDescent="0.25">
      <c r="A162">
        <f t="shared" si="5"/>
        <v>160</v>
      </c>
      <c r="B162">
        <f t="shared" si="4"/>
        <v>-89.802561210691522</v>
      </c>
    </row>
    <row r="163" spans="1:2" x14ac:dyDescent="0.25">
      <c r="A163">
        <f t="shared" si="5"/>
        <v>161</v>
      </c>
      <c r="B163">
        <f t="shared" si="4"/>
        <v>-91.979379534836283</v>
      </c>
    </row>
    <row r="164" spans="1:2" x14ac:dyDescent="0.25">
      <c r="A164">
        <f t="shared" si="5"/>
        <v>162</v>
      </c>
      <c r="B164">
        <f t="shared" si="4"/>
        <v>-94.100792920079783</v>
      </c>
    </row>
    <row r="165" spans="1:2" x14ac:dyDescent="0.25">
      <c r="A165">
        <f t="shared" si="5"/>
        <v>163</v>
      </c>
      <c r="B165">
        <f t="shared" si="4"/>
        <v>-96.165523506323495</v>
      </c>
    </row>
    <row r="166" spans="1:2" x14ac:dyDescent="0.25">
      <c r="A166">
        <f t="shared" si="5"/>
        <v>164</v>
      </c>
      <c r="B166">
        <f t="shared" si="4"/>
        <v>-98.172327577067563</v>
      </c>
    </row>
    <row r="167" spans="1:2" x14ac:dyDescent="0.25">
      <c r="A167">
        <f t="shared" si="5"/>
        <v>165</v>
      </c>
      <c r="B167">
        <f t="shared" si="4"/>
        <v>-100.11999630857895</v>
      </c>
    </row>
    <row r="168" spans="1:2" x14ac:dyDescent="0.25">
      <c r="A168">
        <f t="shared" si="5"/>
        <v>166</v>
      </c>
      <c r="B168">
        <f t="shared" si="4"/>
        <v>-102.00735649804191</v>
      </c>
    </row>
    <row r="169" spans="1:2" x14ac:dyDescent="0.25">
      <c r="A169">
        <f t="shared" si="5"/>
        <v>167</v>
      </c>
      <c r="B169">
        <f t="shared" si="4"/>
        <v>-103.83327127025115</v>
      </c>
    </row>
    <row r="170" spans="1:2" x14ac:dyDescent="0.25">
      <c r="A170">
        <f t="shared" si="5"/>
        <v>168</v>
      </c>
      <c r="B170">
        <f t="shared" si="4"/>
        <v>-105.59664076242325</v>
      </c>
    </row>
    <row r="171" spans="1:2" x14ac:dyDescent="0.25">
      <c r="A171">
        <f t="shared" si="5"/>
        <v>169</v>
      </c>
      <c r="B171">
        <f t="shared" si="4"/>
        <v>-107.29640278671279</v>
      </c>
    </row>
    <row r="172" spans="1:2" x14ac:dyDescent="0.25">
      <c r="A172">
        <f t="shared" si="5"/>
        <v>170</v>
      </c>
      <c r="B172">
        <f t="shared" si="4"/>
        <v>-108.93153347003455</v>
      </c>
    </row>
    <row r="173" spans="1:2" x14ac:dyDescent="0.25">
      <c r="A173">
        <f t="shared" si="5"/>
        <v>171</v>
      </c>
      <c r="B173">
        <f t="shared" si="4"/>
        <v>-110.50104787080635</v>
      </c>
    </row>
    <row r="174" spans="1:2" x14ac:dyDescent="0.25">
      <c r="A174">
        <f t="shared" si="5"/>
        <v>172</v>
      </c>
      <c r="B174">
        <f t="shared" si="4"/>
        <v>-112.00400057224108</v>
      </c>
    </row>
    <row r="175" spans="1:2" x14ac:dyDescent="0.25">
      <c r="A175">
        <f t="shared" si="5"/>
        <v>173</v>
      </c>
      <c r="B175">
        <f t="shared" si="4"/>
        <v>-113.43948625183043</v>
      </c>
    </row>
    <row r="176" spans="1:2" x14ac:dyDescent="0.25">
      <c r="A176">
        <f t="shared" si="5"/>
        <v>174</v>
      </c>
      <c r="B176">
        <f t="shared" si="4"/>
        <v>-114.80664022667727</v>
      </c>
    </row>
    <row r="177" spans="1:2" x14ac:dyDescent="0.25">
      <c r="A177">
        <f t="shared" si="5"/>
        <v>175</v>
      </c>
      <c r="B177">
        <f t="shared" si="4"/>
        <v>-116.10463897434838</v>
      </c>
    </row>
    <row r="178" spans="1:2" x14ac:dyDescent="0.25">
      <c r="A178">
        <f t="shared" si="5"/>
        <v>176</v>
      </c>
      <c r="B178">
        <f t="shared" si="4"/>
        <v>-117.33270062893338</v>
      </c>
    </row>
    <row r="179" spans="1:2" x14ac:dyDescent="0.25">
      <c r="A179">
        <f t="shared" si="5"/>
        <v>177</v>
      </c>
      <c r="B179">
        <f t="shared" si="4"/>
        <v>-118.49008545201185</v>
      </c>
    </row>
    <row r="180" spans="1:2" x14ac:dyDescent="0.25">
      <c r="A180">
        <f t="shared" si="5"/>
        <v>178</v>
      </c>
      <c r="B180">
        <f t="shared" si="4"/>
        <v>-119.57609627824364</v>
      </c>
    </row>
    <row r="181" spans="1:2" x14ac:dyDescent="0.25">
      <c r="A181">
        <f t="shared" si="5"/>
        <v>179</v>
      </c>
      <c r="B181">
        <f t="shared" si="4"/>
        <v>-120.59007893531566</v>
      </c>
    </row>
    <row r="182" spans="1:2" x14ac:dyDescent="0.25">
      <c r="A182">
        <f t="shared" si="5"/>
        <v>180</v>
      </c>
      <c r="B182">
        <f t="shared" si="4"/>
        <v>-121.53142263799052</v>
      </c>
    </row>
    <row r="183" spans="1:2" x14ac:dyDescent="0.25">
      <c r="A183">
        <f t="shared" si="5"/>
        <v>181</v>
      </c>
      <c r="B183">
        <f t="shared" si="4"/>
        <v>-122.39956035602086</v>
      </c>
    </row>
    <row r="184" spans="1:2" x14ac:dyDescent="0.25">
      <c r="A184">
        <f t="shared" si="5"/>
        <v>182</v>
      </c>
      <c r="B184">
        <f t="shared" si="4"/>
        <v>-123.19396915570708</v>
      </c>
    </row>
    <row r="185" spans="1:2" x14ac:dyDescent="0.25">
      <c r="A185">
        <f t="shared" si="5"/>
        <v>183</v>
      </c>
      <c r="B185">
        <f t="shared" si="4"/>
        <v>-123.91417051489312</v>
      </c>
    </row>
    <row r="186" spans="1:2" x14ac:dyDescent="0.25">
      <c r="A186">
        <f t="shared" si="5"/>
        <v>184</v>
      </c>
      <c r="B186">
        <f t="shared" si="4"/>
        <v>-124.55973061121026</v>
      </c>
    </row>
    <row r="187" spans="1:2" x14ac:dyDescent="0.25">
      <c r="A187">
        <f t="shared" si="5"/>
        <v>185</v>
      </c>
      <c r="B187">
        <f t="shared" si="4"/>
        <v>-125.13026058339553</v>
      </c>
    </row>
    <row r="188" spans="1:2" x14ac:dyDescent="0.25">
      <c r="A188">
        <f t="shared" si="5"/>
        <v>186</v>
      </c>
      <c r="B188">
        <f t="shared" si="4"/>
        <v>-125.62541676552718</v>
      </c>
    </row>
    <row r="189" spans="1:2" x14ac:dyDescent="0.25">
      <c r="A189">
        <f t="shared" si="5"/>
        <v>187</v>
      </c>
      <c r="B189">
        <f t="shared" si="4"/>
        <v>-126.04490089403618</v>
      </c>
    </row>
    <row r="190" spans="1:2" x14ac:dyDescent="0.25">
      <c r="A190">
        <f t="shared" si="5"/>
        <v>188</v>
      </c>
      <c r="B190">
        <f t="shared" si="4"/>
        <v>-126.38846028736901</v>
      </c>
    </row>
    <row r="191" spans="1:2" x14ac:dyDescent="0.25">
      <c r="A191">
        <f t="shared" si="5"/>
        <v>189</v>
      </c>
      <c r="B191">
        <f t="shared" si="4"/>
        <v>-126.65588799819366</v>
      </c>
    </row>
    <row r="192" spans="1:2" x14ac:dyDescent="0.25">
      <c r="A192">
        <f t="shared" si="5"/>
        <v>190</v>
      </c>
      <c r="B192">
        <f t="shared" si="4"/>
        <v>-126.8470229380569</v>
      </c>
    </row>
    <row r="193" spans="1:2" x14ac:dyDescent="0.25">
      <c r="A193">
        <f t="shared" si="5"/>
        <v>191</v>
      </c>
      <c r="B193">
        <f t="shared" si="4"/>
        <v>-126.96174997441794</v>
      </c>
    </row>
    <row r="194" spans="1:2" x14ac:dyDescent="0.25">
      <c r="A194">
        <f t="shared" si="5"/>
        <v>192</v>
      </c>
      <c r="B194">
        <f t="shared" si="4"/>
        <v>-127</v>
      </c>
    </row>
    <row r="195" spans="1:2" x14ac:dyDescent="0.25">
      <c r="A195">
        <f t="shared" si="5"/>
        <v>193</v>
      </c>
      <c r="B195">
        <f t="shared" ref="B195:B257" si="6">127*SIN(A195*2*PI()/256)</f>
        <v>-126.96174997441794</v>
      </c>
    </row>
    <row r="196" spans="1:2" x14ac:dyDescent="0.25">
      <c r="A196">
        <f t="shared" ref="A196:A257" si="7">A195+1</f>
        <v>194</v>
      </c>
      <c r="B196">
        <f t="shared" si="6"/>
        <v>-126.8470229380569</v>
      </c>
    </row>
    <row r="197" spans="1:2" x14ac:dyDescent="0.25">
      <c r="A197">
        <f t="shared" si="7"/>
        <v>195</v>
      </c>
      <c r="B197">
        <f t="shared" si="6"/>
        <v>-126.65588799819366</v>
      </c>
    </row>
    <row r="198" spans="1:2" x14ac:dyDescent="0.25">
      <c r="A198">
        <f t="shared" si="7"/>
        <v>196</v>
      </c>
      <c r="B198">
        <f t="shared" si="6"/>
        <v>-126.38846028736901</v>
      </c>
    </row>
    <row r="199" spans="1:2" x14ac:dyDescent="0.25">
      <c r="A199">
        <f t="shared" si="7"/>
        <v>197</v>
      </c>
      <c r="B199">
        <f t="shared" si="6"/>
        <v>-126.04490089403618</v>
      </c>
    </row>
    <row r="200" spans="1:2" x14ac:dyDescent="0.25">
      <c r="A200">
        <f t="shared" si="7"/>
        <v>198</v>
      </c>
      <c r="B200">
        <f t="shared" si="6"/>
        <v>-125.62541676552718</v>
      </c>
    </row>
    <row r="201" spans="1:2" x14ac:dyDescent="0.25">
      <c r="A201">
        <f t="shared" si="7"/>
        <v>199</v>
      </c>
      <c r="B201">
        <f t="shared" si="6"/>
        <v>-125.13026058339554</v>
      </c>
    </row>
    <row r="202" spans="1:2" x14ac:dyDescent="0.25">
      <c r="A202">
        <f t="shared" si="7"/>
        <v>200</v>
      </c>
      <c r="B202">
        <f t="shared" si="6"/>
        <v>-124.55973061121027</v>
      </c>
    </row>
    <row r="203" spans="1:2" x14ac:dyDescent="0.25">
      <c r="A203">
        <f t="shared" si="7"/>
        <v>201</v>
      </c>
      <c r="B203">
        <f t="shared" si="6"/>
        <v>-123.91417051489313</v>
      </c>
    </row>
    <row r="204" spans="1:2" x14ac:dyDescent="0.25">
      <c r="A204">
        <f t="shared" si="7"/>
        <v>202</v>
      </c>
      <c r="B204">
        <f t="shared" si="6"/>
        <v>-123.19396915570708</v>
      </c>
    </row>
    <row r="205" spans="1:2" x14ac:dyDescent="0.25">
      <c r="A205">
        <f t="shared" si="7"/>
        <v>203</v>
      </c>
      <c r="B205">
        <f t="shared" si="6"/>
        <v>-122.39956035602087</v>
      </c>
    </row>
    <row r="206" spans="1:2" x14ac:dyDescent="0.25">
      <c r="A206">
        <f t="shared" si="7"/>
        <v>204</v>
      </c>
      <c r="B206">
        <f t="shared" si="6"/>
        <v>-121.53142263799053</v>
      </c>
    </row>
    <row r="207" spans="1:2" x14ac:dyDescent="0.25">
      <c r="A207">
        <f t="shared" si="7"/>
        <v>205</v>
      </c>
      <c r="B207">
        <f t="shared" si="6"/>
        <v>-120.59007893531567</v>
      </c>
    </row>
    <row r="208" spans="1:2" x14ac:dyDescent="0.25">
      <c r="A208">
        <f t="shared" si="7"/>
        <v>206</v>
      </c>
      <c r="B208">
        <f t="shared" si="6"/>
        <v>-119.57609627824365</v>
      </c>
    </row>
    <row r="209" spans="1:2" x14ac:dyDescent="0.25">
      <c r="A209">
        <f t="shared" si="7"/>
        <v>207</v>
      </c>
      <c r="B209">
        <f t="shared" si="6"/>
        <v>-118.49008545201187</v>
      </c>
    </row>
    <row r="210" spans="1:2" x14ac:dyDescent="0.25">
      <c r="A210">
        <f t="shared" si="7"/>
        <v>208</v>
      </c>
      <c r="B210">
        <f t="shared" si="6"/>
        <v>-117.3327006289334</v>
      </c>
    </row>
    <row r="211" spans="1:2" x14ac:dyDescent="0.25">
      <c r="A211">
        <f t="shared" si="7"/>
        <v>209</v>
      </c>
      <c r="B211">
        <f t="shared" si="6"/>
        <v>-116.10463897434839</v>
      </c>
    </row>
    <row r="212" spans="1:2" x14ac:dyDescent="0.25">
      <c r="A212">
        <f t="shared" si="7"/>
        <v>210</v>
      </c>
      <c r="B212">
        <f t="shared" si="6"/>
        <v>-114.8066402266773</v>
      </c>
    </row>
    <row r="213" spans="1:2" x14ac:dyDescent="0.25">
      <c r="A213">
        <f t="shared" si="7"/>
        <v>211</v>
      </c>
      <c r="B213">
        <f t="shared" si="6"/>
        <v>-113.43948625183044</v>
      </c>
    </row>
    <row r="214" spans="1:2" x14ac:dyDescent="0.25">
      <c r="A214">
        <f t="shared" si="7"/>
        <v>212</v>
      </c>
      <c r="B214">
        <f t="shared" si="6"/>
        <v>-112.0040005722411</v>
      </c>
    </row>
    <row r="215" spans="1:2" x14ac:dyDescent="0.25">
      <c r="A215">
        <f t="shared" si="7"/>
        <v>213</v>
      </c>
      <c r="B215">
        <f t="shared" si="6"/>
        <v>-110.50104787080636</v>
      </c>
    </row>
    <row r="216" spans="1:2" x14ac:dyDescent="0.25">
      <c r="A216">
        <f t="shared" si="7"/>
        <v>214</v>
      </c>
      <c r="B216">
        <f t="shared" si="6"/>
        <v>-108.93153347003458</v>
      </c>
    </row>
    <row r="217" spans="1:2" x14ac:dyDescent="0.25">
      <c r="A217">
        <f t="shared" si="7"/>
        <v>215</v>
      </c>
      <c r="B217">
        <f t="shared" si="6"/>
        <v>-107.29640278671282</v>
      </c>
    </row>
    <row r="218" spans="1:2" x14ac:dyDescent="0.25">
      <c r="A218">
        <f t="shared" si="7"/>
        <v>216</v>
      </c>
      <c r="B218">
        <f t="shared" si="6"/>
        <v>-105.59664076242328</v>
      </c>
    </row>
    <row r="219" spans="1:2" x14ac:dyDescent="0.25">
      <c r="A219">
        <f t="shared" si="7"/>
        <v>217</v>
      </c>
      <c r="B219">
        <f t="shared" si="6"/>
        <v>-103.83327127025117</v>
      </c>
    </row>
    <row r="220" spans="1:2" x14ac:dyDescent="0.25">
      <c r="A220">
        <f t="shared" si="7"/>
        <v>218</v>
      </c>
      <c r="B220">
        <f t="shared" si="6"/>
        <v>-102.00735649804194</v>
      </c>
    </row>
    <row r="221" spans="1:2" x14ac:dyDescent="0.25">
      <c r="A221">
        <f t="shared" si="7"/>
        <v>219</v>
      </c>
      <c r="B221">
        <f t="shared" si="6"/>
        <v>-100.11999630857898</v>
      </c>
    </row>
    <row r="222" spans="1:2" x14ac:dyDescent="0.25">
      <c r="A222">
        <f t="shared" si="7"/>
        <v>220</v>
      </c>
      <c r="B222">
        <f t="shared" si="6"/>
        <v>-98.172327577067591</v>
      </c>
    </row>
    <row r="223" spans="1:2" x14ac:dyDescent="0.25">
      <c r="A223">
        <f t="shared" si="7"/>
        <v>221</v>
      </c>
      <c r="B223">
        <f t="shared" si="6"/>
        <v>-96.165523506323538</v>
      </c>
    </row>
    <row r="224" spans="1:2" x14ac:dyDescent="0.25">
      <c r="A224">
        <f t="shared" si="7"/>
        <v>222</v>
      </c>
      <c r="B224">
        <f t="shared" si="6"/>
        <v>-94.100792920079812</v>
      </c>
    </row>
    <row r="225" spans="1:2" x14ac:dyDescent="0.25">
      <c r="A225">
        <f t="shared" si="7"/>
        <v>223</v>
      </c>
      <c r="B225">
        <f t="shared" si="6"/>
        <v>-91.979379534836312</v>
      </c>
    </row>
    <row r="226" spans="1:2" x14ac:dyDescent="0.25">
      <c r="A226">
        <f t="shared" si="7"/>
        <v>224</v>
      </c>
      <c r="B226">
        <f t="shared" si="6"/>
        <v>-89.80256121069155</v>
      </c>
    </row>
    <row r="227" spans="1:2" x14ac:dyDescent="0.25">
      <c r="A227">
        <f t="shared" si="7"/>
        <v>225</v>
      </c>
      <c r="B227">
        <f t="shared" si="6"/>
        <v>-87.571649181607526</v>
      </c>
    </row>
    <row r="228" spans="1:2" x14ac:dyDescent="0.25">
      <c r="A228">
        <f t="shared" si="7"/>
        <v>226</v>
      </c>
      <c r="B228">
        <f t="shared" si="6"/>
        <v>-85.287987265571374</v>
      </c>
    </row>
    <row r="229" spans="1:2" x14ac:dyDescent="0.25">
      <c r="A229">
        <f t="shared" si="7"/>
        <v>227</v>
      </c>
      <c r="B229">
        <f t="shared" si="6"/>
        <v>-82.952951055129688</v>
      </c>
    </row>
    <row r="230" spans="1:2" x14ac:dyDescent="0.25">
      <c r="A230">
        <f t="shared" si="7"/>
        <v>228</v>
      </c>
      <c r="B230">
        <f t="shared" si="6"/>
        <v>-80.567947088783029</v>
      </c>
    </row>
    <row r="231" spans="1:2" x14ac:dyDescent="0.25">
      <c r="A231">
        <f t="shared" si="7"/>
        <v>229</v>
      </c>
      <c r="B231">
        <f t="shared" si="6"/>
        <v>-78.134412003739683</v>
      </c>
    </row>
    <row r="232" spans="1:2" x14ac:dyDescent="0.25">
      <c r="A232">
        <f t="shared" si="7"/>
        <v>230</v>
      </c>
      <c r="B232">
        <f t="shared" si="6"/>
        <v>-75.653811670539028</v>
      </c>
    </row>
    <row r="233" spans="1:2" x14ac:dyDescent="0.25">
      <c r="A233">
        <f t="shared" si="7"/>
        <v>231</v>
      </c>
      <c r="B233">
        <f t="shared" si="6"/>
        <v>-73.12764031006634</v>
      </c>
    </row>
    <row r="234" spans="1:2" x14ac:dyDescent="0.25">
      <c r="A234">
        <f t="shared" si="7"/>
        <v>232</v>
      </c>
      <c r="B234">
        <f t="shared" si="6"/>
        <v>-70.55741959348947</v>
      </c>
    </row>
    <row r="235" spans="1:2" x14ac:dyDescent="0.25">
      <c r="A235">
        <f t="shared" si="7"/>
        <v>233</v>
      </c>
      <c r="B235">
        <f t="shared" si="6"/>
        <v>-67.944697725661356</v>
      </c>
    </row>
    <row r="236" spans="1:2" x14ac:dyDescent="0.25">
      <c r="A236">
        <f t="shared" si="7"/>
        <v>234</v>
      </c>
      <c r="B236">
        <f t="shared" si="6"/>
        <v>-65.291048512539177</v>
      </c>
    </row>
    <row r="237" spans="1:2" x14ac:dyDescent="0.25">
      <c r="A237">
        <f t="shared" si="7"/>
        <v>235</v>
      </c>
      <c r="B237">
        <f t="shared" si="6"/>
        <v>-62.598070413182604</v>
      </c>
    </row>
    <row r="238" spans="1:2" x14ac:dyDescent="0.25">
      <c r="A238">
        <f t="shared" si="7"/>
        <v>236</v>
      </c>
      <c r="B238">
        <f t="shared" si="6"/>
        <v>-59.867385576901739</v>
      </c>
    </row>
    <row r="239" spans="1:2" x14ac:dyDescent="0.25">
      <c r="A239">
        <f t="shared" si="7"/>
        <v>237</v>
      </c>
      <c r="B239">
        <f t="shared" si="6"/>
        <v>-57.100638866135085</v>
      </c>
    </row>
    <row r="240" spans="1:2" x14ac:dyDescent="0.25">
      <c r="A240">
        <f t="shared" si="7"/>
        <v>238</v>
      </c>
      <c r="B240">
        <f t="shared" si="6"/>
        <v>-54.299496865645878</v>
      </c>
    </row>
    <row r="241" spans="1:2" x14ac:dyDescent="0.25">
      <c r="A241">
        <f t="shared" si="7"/>
        <v>239</v>
      </c>
      <c r="B241">
        <f t="shared" si="6"/>
        <v>-51.465646878633784</v>
      </c>
    </row>
    <row r="242" spans="1:2" x14ac:dyDescent="0.25">
      <c r="A242">
        <f t="shared" si="7"/>
        <v>240</v>
      </c>
      <c r="B242">
        <f t="shared" si="6"/>
        <v>-48.600795910366479</v>
      </c>
    </row>
    <row r="243" spans="1:2" x14ac:dyDescent="0.25">
      <c r="A243">
        <f t="shared" si="7"/>
        <v>241</v>
      </c>
      <c r="B243">
        <f t="shared" si="6"/>
        <v>-45.706669639943478</v>
      </c>
    </row>
    <row r="244" spans="1:2" x14ac:dyDescent="0.25">
      <c r="A244">
        <f t="shared" si="7"/>
        <v>242</v>
      </c>
      <c r="B244">
        <f t="shared" si="6"/>
        <v>-42.785011380811937</v>
      </c>
    </row>
    <row r="245" spans="1:2" x14ac:dyDescent="0.25">
      <c r="A245">
        <f t="shared" si="7"/>
        <v>243</v>
      </c>
      <c r="B245">
        <f t="shared" si="6"/>
        <v>-39.837581030659223</v>
      </c>
    </row>
    <row r="246" spans="1:2" x14ac:dyDescent="0.25">
      <c r="A246">
        <f t="shared" si="7"/>
        <v>244</v>
      </c>
      <c r="B246">
        <f t="shared" si="6"/>
        <v>-36.866154011316738</v>
      </c>
    </row>
    <row r="247" spans="1:2" x14ac:dyDescent="0.25">
      <c r="A247">
        <f t="shared" si="7"/>
        <v>245</v>
      </c>
      <c r="B247">
        <f t="shared" si="6"/>
        <v>-33.87252019931212</v>
      </c>
    </row>
    <row r="248" spans="1:2" x14ac:dyDescent="0.25">
      <c r="A248">
        <f t="shared" si="7"/>
        <v>246</v>
      </c>
      <c r="B248">
        <f t="shared" si="6"/>
        <v>-30.858482847714551</v>
      </c>
    </row>
    <row r="249" spans="1:2" x14ac:dyDescent="0.25">
      <c r="A249">
        <f t="shared" si="7"/>
        <v>247</v>
      </c>
      <c r="B249">
        <f t="shared" si="6"/>
        <v>-27.82585749992251</v>
      </c>
    </row>
    <row r="250" spans="1:2" x14ac:dyDescent="0.25">
      <c r="A250">
        <f t="shared" si="7"/>
        <v>248</v>
      </c>
      <c r="B250">
        <f t="shared" si="6"/>
        <v>-24.776470896048348</v>
      </c>
    </row>
    <row r="251" spans="1:2" x14ac:dyDescent="0.25">
      <c r="A251">
        <f t="shared" si="7"/>
        <v>249</v>
      </c>
      <c r="B251">
        <f t="shared" si="6"/>
        <v>-21.712159872558324</v>
      </c>
    </row>
    <row r="252" spans="1:2" x14ac:dyDescent="0.25">
      <c r="A252">
        <f t="shared" si="7"/>
        <v>250</v>
      </c>
      <c r="B252">
        <f t="shared" si="6"/>
        <v>-18.634770255831022</v>
      </c>
    </row>
    <row r="253" spans="1:2" x14ac:dyDescent="0.25">
      <c r="A253">
        <f t="shared" si="7"/>
        <v>251</v>
      </c>
      <c r="B253">
        <f t="shared" si="6"/>
        <v>-15.546155750300436</v>
      </c>
    </row>
    <row r="254" spans="1:2" x14ac:dyDescent="0.25">
      <c r="A254">
        <f t="shared" si="7"/>
        <v>252</v>
      </c>
      <c r="B254">
        <f t="shared" si="6"/>
        <v>-12.448176821854185</v>
      </c>
    </row>
    <row r="255" spans="1:2" x14ac:dyDescent="0.25">
      <c r="A255">
        <f t="shared" si="7"/>
        <v>253</v>
      </c>
      <c r="B255">
        <f t="shared" si="6"/>
        <v>-9.3426995771577612</v>
      </c>
    </row>
    <row r="256" spans="1:2" x14ac:dyDescent="0.25">
      <c r="A256">
        <f t="shared" si="7"/>
        <v>254</v>
      </c>
      <c r="B256">
        <f t="shared" si="6"/>
        <v>-6.2315946395820978</v>
      </c>
    </row>
    <row r="257" spans="1:2" x14ac:dyDescent="0.25">
      <c r="A257">
        <f t="shared" si="7"/>
        <v>255</v>
      </c>
      <c r="B257">
        <f t="shared" si="6"/>
        <v>-3.116736022409881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LOCALADMIN</cp:lastModifiedBy>
  <dcterms:created xsi:type="dcterms:W3CDTF">2012-06-12T21:33:45Z</dcterms:created>
  <dcterms:modified xsi:type="dcterms:W3CDTF">2012-06-19T00:42:11Z</dcterms:modified>
</cp:coreProperties>
</file>